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T" sheetId="34" r:id="rId1"/>
    <sheet name="PTHDKT" sheetId="33" r:id="rId2"/>
    <sheet name="KBT" sheetId="31" r:id="rId3"/>
    <sheet name="KTDN P3" sheetId="29" r:id="rId4"/>
    <sheet name="KTDN P2" sheetId="30" r:id="rId5"/>
    <sheet name="KTVT" sheetId="6" r:id="rId6"/>
    <sheet name="Sheet2" sheetId="2" r:id="rId7"/>
    <sheet name="Sheet3" sheetId="3" r:id="rId8"/>
  </sheets>
  <definedNames>
    <definedName name="_Fill" localSheetId="2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2" hidden="1">KBT!$A$10:$WVZ$40</definedName>
    <definedName name="_xlnm._FilterDatabase" localSheetId="0" hidden="1">KT!$A$10:$WVZ$40</definedName>
    <definedName name="_xlnm._FilterDatabase" localSheetId="4" hidden="1">'KTDN P2'!$A$10:$WVZ$40</definedName>
    <definedName name="_xlnm._FilterDatabase" localSheetId="3" hidden="1">'KTDN P3'!$A$10:$WVZ$40</definedName>
    <definedName name="_xlnm._FilterDatabase" localSheetId="5" hidden="1">KTVT!$A$10:$WVZ$40</definedName>
    <definedName name="_xlnm._FilterDatabase" localSheetId="1" hidden="1">PTHDKT!$A$10:$WVZ$40</definedName>
    <definedName name="_xlnm.Print_Titles" localSheetId="2">KBT!$9:$10</definedName>
    <definedName name="_xlnm.Print_Titles" localSheetId="0">KT!$9:$10</definedName>
    <definedName name="_xlnm.Print_Titles" localSheetId="4">'KTDN P2'!$9:$10</definedName>
    <definedName name="_xlnm.Print_Titles" localSheetId="3">'KTDN P3'!$9:$10</definedName>
    <definedName name="_xlnm.Print_Titles" localSheetId="5">KTVT!$9:$10</definedName>
    <definedName name="_xlnm.Print_Titles" localSheetId="1">PTHDKT!$9:$10</definedName>
  </definedNames>
  <calcPr calcId="144525"/>
</workbook>
</file>

<file path=xl/calcChain.xml><?xml version="1.0" encoding="utf-8"?>
<calcChain xmlns="http://schemas.openxmlformats.org/spreadsheetml/2006/main">
  <c r="K16" i="33" l="1"/>
  <c r="L31" i="29" l="1"/>
  <c r="L25" i="29"/>
  <c r="P14" i="34" l="1"/>
  <c r="O14" i="34"/>
  <c r="K14" i="34"/>
  <c r="L14" i="34" s="1"/>
  <c r="P13" i="34"/>
  <c r="O13" i="34"/>
  <c r="K13" i="34"/>
  <c r="L13" i="34" s="1"/>
  <c r="P12" i="34"/>
  <c r="O12" i="34"/>
  <c r="R12" i="34" s="1"/>
  <c r="K12" i="34"/>
  <c r="L12" i="34" s="1"/>
  <c r="P25" i="34"/>
  <c r="O25" i="34"/>
  <c r="R25" i="34" s="1"/>
  <c r="K25" i="34"/>
  <c r="L25" i="34" s="1"/>
  <c r="P24" i="34"/>
  <c r="R24" i="34" s="1"/>
  <c r="O24" i="34"/>
  <c r="K24" i="34"/>
  <c r="L24" i="34" s="1"/>
  <c r="Q24" i="34" s="1"/>
  <c r="P23" i="34"/>
  <c r="O23" i="34"/>
  <c r="R23" i="34" s="1"/>
  <c r="L23" i="34"/>
  <c r="Q23" i="34" s="1"/>
  <c r="K23" i="34"/>
  <c r="P22" i="34"/>
  <c r="O22" i="34"/>
  <c r="K22" i="34"/>
  <c r="L22" i="34" s="1"/>
  <c r="P21" i="34"/>
  <c r="O21" i="34"/>
  <c r="L21" i="34"/>
  <c r="Q21" i="34" s="1"/>
  <c r="K21" i="34"/>
  <c r="P20" i="34"/>
  <c r="R20" i="34" s="1"/>
  <c r="O20" i="34"/>
  <c r="K20" i="34"/>
  <c r="L20" i="34" s="1"/>
  <c r="Q20" i="34" s="1"/>
  <c r="P19" i="34"/>
  <c r="O19" i="34"/>
  <c r="R19" i="34" s="1"/>
  <c r="K19" i="34"/>
  <c r="L19" i="34" s="1"/>
  <c r="P18" i="34"/>
  <c r="O18" i="34"/>
  <c r="K18" i="34"/>
  <c r="L18" i="34" s="1"/>
  <c r="P17" i="34"/>
  <c r="O17" i="34"/>
  <c r="L17" i="34"/>
  <c r="K17" i="34"/>
  <c r="P16" i="34"/>
  <c r="O16" i="34"/>
  <c r="K16" i="34"/>
  <c r="L16" i="34" s="1"/>
  <c r="P15" i="34"/>
  <c r="O15" i="34"/>
  <c r="R15" i="34" s="1"/>
  <c r="K15" i="34"/>
  <c r="L15" i="34" s="1"/>
  <c r="P14" i="33"/>
  <c r="O14" i="33"/>
  <c r="L14" i="33"/>
  <c r="K14" i="33"/>
  <c r="P13" i="33"/>
  <c r="O13" i="33"/>
  <c r="L13" i="33"/>
  <c r="K13" i="33"/>
  <c r="P12" i="33"/>
  <c r="O12" i="33"/>
  <c r="K12" i="33"/>
  <c r="L12" i="33" s="1"/>
  <c r="P25" i="33"/>
  <c r="O25" i="33"/>
  <c r="K25" i="33"/>
  <c r="L25" i="33" s="1"/>
  <c r="P24" i="33"/>
  <c r="O24" i="33"/>
  <c r="K24" i="33"/>
  <c r="L24" i="33" s="1"/>
  <c r="R23" i="33"/>
  <c r="P23" i="33"/>
  <c r="O23" i="33"/>
  <c r="L23" i="33"/>
  <c r="Q23" i="33" s="1"/>
  <c r="K23" i="33"/>
  <c r="P22" i="33"/>
  <c r="O22" i="33"/>
  <c r="K22" i="33"/>
  <c r="L22" i="33" s="1"/>
  <c r="P21" i="33"/>
  <c r="O21" i="33"/>
  <c r="K21" i="33"/>
  <c r="L21" i="33" s="1"/>
  <c r="P20" i="33"/>
  <c r="O20" i="33"/>
  <c r="K20" i="33"/>
  <c r="L20" i="33" s="1"/>
  <c r="P19" i="33"/>
  <c r="O19" i="33"/>
  <c r="R19" i="33" s="1"/>
  <c r="K19" i="33"/>
  <c r="L19" i="33" s="1"/>
  <c r="P18" i="33"/>
  <c r="O18" i="33"/>
  <c r="K18" i="33"/>
  <c r="L18" i="33" s="1"/>
  <c r="P17" i="33"/>
  <c r="O17" i="33"/>
  <c r="K17" i="33"/>
  <c r="L17" i="33" s="1"/>
  <c r="P16" i="33"/>
  <c r="O16" i="33"/>
  <c r="L16" i="33"/>
  <c r="P15" i="33"/>
  <c r="O15" i="33"/>
  <c r="R15" i="33" s="1"/>
  <c r="K15" i="33"/>
  <c r="L15" i="33" s="1"/>
  <c r="Q15" i="33" s="1"/>
  <c r="P14" i="31"/>
  <c r="O14" i="31"/>
  <c r="L14" i="31"/>
  <c r="K14" i="31"/>
  <c r="P13" i="31"/>
  <c r="O13" i="31"/>
  <c r="L13" i="31"/>
  <c r="K13" i="31"/>
  <c r="P12" i="31"/>
  <c r="O12" i="31"/>
  <c r="K12" i="31"/>
  <c r="L12" i="31" s="1"/>
  <c r="P25" i="31"/>
  <c r="O25" i="31"/>
  <c r="K25" i="31"/>
  <c r="L25" i="31" s="1"/>
  <c r="P24" i="31"/>
  <c r="O24" i="31"/>
  <c r="K24" i="31"/>
  <c r="L24" i="31" s="1"/>
  <c r="R23" i="31"/>
  <c r="P23" i="31"/>
  <c r="O23" i="31"/>
  <c r="L23" i="31"/>
  <c r="Q23" i="31" s="1"/>
  <c r="K23" i="31"/>
  <c r="P22" i="31"/>
  <c r="O22" i="31"/>
  <c r="L22" i="31"/>
  <c r="Q22" i="31" s="1"/>
  <c r="K22" i="31"/>
  <c r="P21" i="31"/>
  <c r="R21" i="31" s="1"/>
  <c r="O21" i="31"/>
  <c r="L21" i="31"/>
  <c r="K21" i="31"/>
  <c r="P20" i="31"/>
  <c r="O20" i="31"/>
  <c r="L20" i="31"/>
  <c r="K20" i="31"/>
  <c r="P19" i="31"/>
  <c r="O19" i="31"/>
  <c r="R19" i="31" s="1"/>
  <c r="K19" i="31"/>
  <c r="L19" i="31" s="1"/>
  <c r="P18" i="31"/>
  <c r="O18" i="31"/>
  <c r="K18" i="31"/>
  <c r="L18" i="31" s="1"/>
  <c r="P17" i="31"/>
  <c r="O17" i="31"/>
  <c r="K17" i="31"/>
  <c r="L17" i="31" s="1"/>
  <c r="P16" i="31"/>
  <c r="O16" i="31"/>
  <c r="K16" i="31"/>
  <c r="L16" i="31" s="1"/>
  <c r="P15" i="31"/>
  <c r="O15" i="31"/>
  <c r="R15" i="31" s="1"/>
  <c r="K15" i="31"/>
  <c r="L15" i="31" s="1"/>
  <c r="P14" i="29"/>
  <c r="O14" i="29"/>
  <c r="K14" i="29"/>
  <c r="L14" i="29" s="1"/>
  <c r="P13" i="29"/>
  <c r="O13" i="29"/>
  <c r="K13" i="29"/>
  <c r="L13" i="29" s="1"/>
  <c r="P12" i="29"/>
  <c r="O12" i="29"/>
  <c r="R12" i="29" s="1"/>
  <c r="K12" i="29"/>
  <c r="L12" i="29" s="1"/>
  <c r="P25" i="29"/>
  <c r="O25" i="29"/>
  <c r="K25" i="29"/>
  <c r="P24" i="29"/>
  <c r="O24" i="29"/>
  <c r="K24" i="29"/>
  <c r="L24" i="29" s="1"/>
  <c r="R23" i="29"/>
  <c r="P23" i="29"/>
  <c r="O23" i="29"/>
  <c r="L23" i="29"/>
  <c r="Q23" i="29" s="1"/>
  <c r="K23" i="29"/>
  <c r="P22" i="29"/>
  <c r="R22" i="29" s="1"/>
  <c r="O22" i="29"/>
  <c r="L22" i="29"/>
  <c r="Q22" i="29" s="1"/>
  <c r="K22" i="29"/>
  <c r="P21" i="29"/>
  <c r="O21" i="29"/>
  <c r="R21" i="29" s="1"/>
  <c r="K21" i="29"/>
  <c r="L21" i="29" s="1"/>
  <c r="P20" i="29"/>
  <c r="O20" i="29"/>
  <c r="L20" i="29"/>
  <c r="K20" i="29"/>
  <c r="P19" i="29"/>
  <c r="O19" i="29"/>
  <c r="K19" i="29"/>
  <c r="L19" i="29" s="1"/>
  <c r="P18" i="29"/>
  <c r="O18" i="29"/>
  <c r="K18" i="29"/>
  <c r="L18" i="29" s="1"/>
  <c r="P17" i="29"/>
  <c r="O17" i="29"/>
  <c r="R17" i="29" s="1"/>
  <c r="K17" i="29"/>
  <c r="L17" i="29" s="1"/>
  <c r="P16" i="29"/>
  <c r="O16" i="29"/>
  <c r="K16" i="29"/>
  <c r="L16" i="29" s="1"/>
  <c r="P15" i="29"/>
  <c r="O15" i="29"/>
  <c r="K15" i="29"/>
  <c r="L15" i="29" s="1"/>
  <c r="P14" i="30"/>
  <c r="O14" i="30"/>
  <c r="K14" i="30"/>
  <c r="L14" i="30" s="1"/>
  <c r="P13" i="30"/>
  <c r="O13" i="30"/>
  <c r="K13" i="30"/>
  <c r="L13" i="30" s="1"/>
  <c r="P12" i="30"/>
  <c r="O12" i="30"/>
  <c r="K12" i="30"/>
  <c r="L12" i="30" s="1"/>
  <c r="P25" i="30"/>
  <c r="O25" i="30"/>
  <c r="K25" i="30"/>
  <c r="L25" i="30" s="1"/>
  <c r="P24" i="30"/>
  <c r="O24" i="30"/>
  <c r="R24" i="30" s="1"/>
  <c r="K24" i="30"/>
  <c r="L24" i="30" s="1"/>
  <c r="P23" i="30"/>
  <c r="O23" i="30"/>
  <c r="R23" i="30" s="1"/>
  <c r="K23" i="30"/>
  <c r="L23" i="30" s="1"/>
  <c r="Q23" i="30" s="1"/>
  <c r="R22" i="30"/>
  <c r="P22" i="30"/>
  <c r="O22" i="30"/>
  <c r="L22" i="30"/>
  <c r="Q22" i="30" s="1"/>
  <c r="K22" i="30"/>
  <c r="P21" i="30"/>
  <c r="O21" i="30"/>
  <c r="K21" i="30"/>
  <c r="L21" i="30" s="1"/>
  <c r="P20" i="30"/>
  <c r="O20" i="30"/>
  <c r="R20" i="30" s="1"/>
  <c r="K20" i="30"/>
  <c r="L20" i="30" s="1"/>
  <c r="P19" i="30"/>
  <c r="O19" i="30"/>
  <c r="K19" i="30"/>
  <c r="L19" i="30" s="1"/>
  <c r="P18" i="30"/>
  <c r="O18" i="30"/>
  <c r="R18" i="30" s="1"/>
  <c r="K18" i="30"/>
  <c r="L18" i="30" s="1"/>
  <c r="P17" i="30"/>
  <c r="O17" i="30"/>
  <c r="K17" i="30"/>
  <c r="L17" i="30" s="1"/>
  <c r="P16" i="30"/>
  <c r="O16" i="30"/>
  <c r="R16" i="30" s="1"/>
  <c r="K16" i="30"/>
  <c r="L16" i="30" s="1"/>
  <c r="P15" i="30"/>
  <c r="O15" i="30"/>
  <c r="K15" i="30"/>
  <c r="L15" i="30" s="1"/>
  <c r="P33" i="6"/>
  <c r="O33" i="6"/>
  <c r="K33" i="6"/>
  <c r="L33" i="6" s="1"/>
  <c r="P32" i="6"/>
  <c r="O32" i="6"/>
  <c r="K32" i="6"/>
  <c r="L32" i="6" s="1"/>
  <c r="P31" i="6"/>
  <c r="O31" i="6"/>
  <c r="R31" i="6" s="1"/>
  <c r="K31" i="6"/>
  <c r="L31" i="6" s="1"/>
  <c r="P22" i="6"/>
  <c r="O22" i="6"/>
  <c r="L22" i="6"/>
  <c r="K22" i="6"/>
  <c r="P21" i="6"/>
  <c r="O21" i="6"/>
  <c r="L21" i="6"/>
  <c r="K21" i="6"/>
  <c r="P20" i="6"/>
  <c r="O20" i="6"/>
  <c r="K20" i="6"/>
  <c r="L20" i="6" s="1"/>
  <c r="P19" i="6"/>
  <c r="O19" i="6"/>
  <c r="K19" i="6"/>
  <c r="L19" i="6" s="1"/>
  <c r="P18" i="6"/>
  <c r="O18" i="6"/>
  <c r="R18" i="6" s="1"/>
  <c r="K18" i="6"/>
  <c r="L18" i="6" s="1"/>
  <c r="P17" i="6"/>
  <c r="O17" i="6"/>
  <c r="K17" i="6"/>
  <c r="L17" i="6" s="1"/>
  <c r="P16" i="6"/>
  <c r="O16" i="6"/>
  <c r="L16" i="6"/>
  <c r="K16" i="6"/>
  <c r="P15" i="6"/>
  <c r="O15" i="6"/>
  <c r="K15" i="6"/>
  <c r="L15" i="6" s="1"/>
  <c r="P14" i="6"/>
  <c r="O14" i="6"/>
  <c r="K14" i="6"/>
  <c r="L14" i="6" s="1"/>
  <c r="P13" i="6"/>
  <c r="O13" i="6"/>
  <c r="K13" i="6"/>
  <c r="L13" i="6" s="1"/>
  <c r="P12" i="6"/>
  <c r="O12" i="6"/>
  <c r="R12" i="6" s="1"/>
  <c r="K12" i="6"/>
  <c r="L12" i="6" s="1"/>
  <c r="O28" i="29"/>
  <c r="O30" i="29"/>
  <c r="O32" i="29"/>
  <c r="O34" i="29"/>
  <c r="K11" i="30"/>
  <c r="P29" i="34"/>
  <c r="O29" i="34"/>
  <c r="K29" i="34"/>
  <c r="L29" i="34" s="1"/>
  <c r="P28" i="34"/>
  <c r="O28" i="34"/>
  <c r="K28" i="34"/>
  <c r="L28" i="34" s="1"/>
  <c r="P27" i="34"/>
  <c r="K27" i="34"/>
  <c r="L27" i="34" s="1"/>
  <c r="P26" i="34"/>
  <c r="K26" i="34"/>
  <c r="L26" i="34" s="1"/>
  <c r="P33" i="34"/>
  <c r="K33" i="34"/>
  <c r="L33" i="34" s="1"/>
  <c r="P32" i="34"/>
  <c r="O32" i="34"/>
  <c r="K32" i="34"/>
  <c r="L32" i="34" s="1"/>
  <c r="Q32" i="34" s="1"/>
  <c r="P31" i="34"/>
  <c r="K31" i="34"/>
  <c r="L31" i="34" s="1"/>
  <c r="P30" i="34"/>
  <c r="O30" i="34"/>
  <c r="K30" i="34"/>
  <c r="L30" i="34" s="1"/>
  <c r="P35" i="34"/>
  <c r="O35" i="34"/>
  <c r="K35" i="34"/>
  <c r="L35" i="34" s="1"/>
  <c r="P34" i="34"/>
  <c r="K34" i="34"/>
  <c r="L34" i="34" s="1"/>
  <c r="P29" i="33"/>
  <c r="O29" i="33"/>
  <c r="K29" i="33"/>
  <c r="L29" i="33" s="1"/>
  <c r="P28" i="33"/>
  <c r="O28" i="33"/>
  <c r="K28" i="33"/>
  <c r="L28" i="33" s="1"/>
  <c r="P27" i="33"/>
  <c r="O27" i="33"/>
  <c r="K27" i="33"/>
  <c r="L27" i="33" s="1"/>
  <c r="P26" i="33"/>
  <c r="O26" i="33"/>
  <c r="K26" i="33"/>
  <c r="L26" i="33" s="1"/>
  <c r="P33" i="33"/>
  <c r="O33" i="33"/>
  <c r="K33" i="33"/>
  <c r="L33" i="33" s="1"/>
  <c r="P32" i="33"/>
  <c r="O32" i="33"/>
  <c r="K32" i="33"/>
  <c r="L32" i="33" s="1"/>
  <c r="Q32" i="33" s="1"/>
  <c r="P31" i="33"/>
  <c r="O31" i="33"/>
  <c r="K31" i="33"/>
  <c r="L31" i="33" s="1"/>
  <c r="P30" i="33"/>
  <c r="O30" i="33"/>
  <c r="K30" i="33"/>
  <c r="L30" i="33" s="1"/>
  <c r="P35" i="33"/>
  <c r="O35" i="33"/>
  <c r="K35" i="33"/>
  <c r="L35" i="33" s="1"/>
  <c r="P34" i="33"/>
  <c r="O34" i="33"/>
  <c r="K34" i="33"/>
  <c r="L34" i="33" s="1"/>
  <c r="P29" i="31"/>
  <c r="O29" i="31"/>
  <c r="K29" i="31"/>
  <c r="L29" i="31" s="1"/>
  <c r="P28" i="31"/>
  <c r="R28" i="31" s="1"/>
  <c r="O28" i="31"/>
  <c r="K28" i="31"/>
  <c r="L28" i="31" s="1"/>
  <c r="Q28" i="31" s="1"/>
  <c r="P27" i="31"/>
  <c r="O27" i="31"/>
  <c r="K27" i="31"/>
  <c r="L27" i="31" s="1"/>
  <c r="P26" i="31"/>
  <c r="O26" i="31"/>
  <c r="K26" i="31"/>
  <c r="L26" i="31" s="1"/>
  <c r="P33" i="31"/>
  <c r="O33" i="31"/>
  <c r="K33" i="31"/>
  <c r="L33" i="31" s="1"/>
  <c r="P32" i="31"/>
  <c r="O32" i="31"/>
  <c r="K32" i="31"/>
  <c r="L32" i="31" s="1"/>
  <c r="P31" i="31"/>
  <c r="O31" i="31"/>
  <c r="K31" i="31"/>
  <c r="L31" i="31" s="1"/>
  <c r="P30" i="31"/>
  <c r="O30" i="31"/>
  <c r="K30" i="31"/>
  <c r="L30" i="31" s="1"/>
  <c r="P35" i="31"/>
  <c r="O35" i="31"/>
  <c r="K35" i="31"/>
  <c r="L35" i="31" s="1"/>
  <c r="P34" i="31"/>
  <c r="O34" i="31"/>
  <c r="K34" i="31"/>
  <c r="L34" i="31" s="1"/>
  <c r="P29" i="29"/>
  <c r="K29" i="29"/>
  <c r="L29" i="29" s="1"/>
  <c r="P28" i="29"/>
  <c r="K28" i="29"/>
  <c r="L28" i="29" s="1"/>
  <c r="Q28" i="29" s="1"/>
  <c r="P27" i="29"/>
  <c r="K27" i="29"/>
  <c r="L27" i="29" s="1"/>
  <c r="P26" i="29"/>
  <c r="K26" i="29"/>
  <c r="L26" i="29" s="1"/>
  <c r="P33" i="29"/>
  <c r="K33" i="29"/>
  <c r="L33" i="29" s="1"/>
  <c r="P32" i="29"/>
  <c r="K32" i="29"/>
  <c r="L32" i="29" s="1"/>
  <c r="P31" i="29"/>
  <c r="K31" i="29"/>
  <c r="P30" i="29"/>
  <c r="K30" i="29"/>
  <c r="L30" i="29" s="1"/>
  <c r="P35" i="29"/>
  <c r="K35" i="29"/>
  <c r="L35" i="29" s="1"/>
  <c r="P34" i="29"/>
  <c r="K34" i="29"/>
  <c r="L34" i="29" s="1"/>
  <c r="P29" i="30"/>
  <c r="K29" i="30"/>
  <c r="L29" i="30" s="1"/>
  <c r="P28" i="30"/>
  <c r="O28" i="30"/>
  <c r="K28" i="30"/>
  <c r="L28" i="30" s="1"/>
  <c r="P27" i="30"/>
  <c r="K27" i="30"/>
  <c r="L27" i="30" s="1"/>
  <c r="P26" i="30"/>
  <c r="K26" i="30"/>
  <c r="L26" i="30" s="1"/>
  <c r="P33" i="30"/>
  <c r="O33" i="30"/>
  <c r="K33" i="30"/>
  <c r="L33" i="30" s="1"/>
  <c r="P32" i="30"/>
  <c r="O32" i="30"/>
  <c r="K32" i="30"/>
  <c r="L32" i="30" s="1"/>
  <c r="P31" i="30"/>
  <c r="O31" i="30"/>
  <c r="K31" i="30"/>
  <c r="L31" i="30" s="1"/>
  <c r="P30" i="30"/>
  <c r="O30" i="30"/>
  <c r="K30" i="30"/>
  <c r="L30" i="30" s="1"/>
  <c r="P35" i="30"/>
  <c r="K35" i="30"/>
  <c r="L35" i="30" s="1"/>
  <c r="P34" i="30"/>
  <c r="O34" i="30"/>
  <c r="K34" i="30"/>
  <c r="L34" i="30" s="1"/>
  <c r="P30" i="6"/>
  <c r="O30" i="6"/>
  <c r="K30" i="6"/>
  <c r="L30" i="6" s="1"/>
  <c r="P29" i="6"/>
  <c r="O29" i="6"/>
  <c r="K29" i="6"/>
  <c r="L29" i="6" s="1"/>
  <c r="P28" i="6"/>
  <c r="O28" i="6"/>
  <c r="K28" i="6"/>
  <c r="L28" i="6" s="1"/>
  <c r="P27" i="6"/>
  <c r="O27" i="6"/>
  <c r="K27" i="6"/>
  <c r="L27" i="6" s="1"/>
  <c r="P26" i="6"/>
  <c r="O26" i="6"/>
  <c r="K26" i="6"/>
  <c r="L26" i="6" s="1"/>
  <c r="P25" i="6"/>
  <c r="O25" i="6"/>
  <c r="R25" i="6" s="1"/>
  <c r="K25" i="6"/>
  <c r="L25" i="6" s="1"/>
  <c r="P24" i="6"/>
  <c r="O24" i="6"/>
  <c r="K24" i="6"/>
  <c r="L24" i="6" s="1"/>
  <c r="P23" i="6"/>
  <c r="O23" i="6"/>
  <c r="K23" i="6"/>
  <c r="L23" i="6" s="1"/>
  <c r="Q23" i="6" s="1"/>
  <c r="P36" i="6"/>
  <c r="O36" i="6"/>
  <c r="K36" i="6"/>
  <c r="L36" i="6" s="1"/>
  <c r="P35" i="6"/>
  <c r="O35" i="6"/>
  <c r="K35" i="6"/>
  <c r="L35" i="6" s="1"/>
  <c r="P34" i="6"/>
  <c r="O34" i="6"/>
  <c r="K34" i="6"/>
  <c r="L34" i="6" s="1"/>
  <c r="Q33" i="6" l="1"/>
  <c r="R22" i="6"/>
  <c r="Q22" i="6"/>
  <c r="R21" i="6"/>
  <c r="Q21" i="6"/>
  <c r="Q17" i="6"/>
  <c r="Q16" i="6"/>
  <c r="Q14" i="6"/>
  <c r="Q12" i="6"/>
  <c r="Q35" i="33"/>
  <c r="Q33" i="33"/>
  <c r="Q31" i="33"/>
  <c r="Q29" i="33"/>
  <c r="Q27" i="33"/>
  <c r="R22" i="33"/>
  <c r="Q22" i="33"/>
  <c r="Q21" i="33"/>
  <c r="Q19" i="33"/>
  <c r="R18" i="33"/>
  <c r="Q18" i="33"/>
  <c r="Q17" i="33"/>
  <c r="Q14" i="33"/>
  <c r="R14" i="33"/>
  <c r="Q13" i="33"/>
  <c r="R13" i="33"/>
  <c r="Q12" i="33"/>
  <c r="R34" i="31"/>
  <c r="Q32" i="31"/>
  <c r="R26" i="31"/>
  <c r="Q26" i="31"/>
  <c r="R22" i="31"/>
  <c r="Q21" i="31"/>
  <c r="Q20" i="31"/>
  <c r="R20" i="31"/>
  <c r="Q19" i="31"/>
  <c r="R14" i="31"/>
  <c r="Q14" i="31"/>
  <c r="R13" i="31"/>
  <c r="Q13" i="31"/>
  <c r="R12" i="31"/>
  <c r="Q12" i="31"/>
  <c r="R32" i="29"/>
  <c r="Q30" i="29"/>
  <c r="Q25" i="29"/>
  <c r="R25" i="29"/>
  <c r="Q24" i="29"/>
  <c r="R24" i="29"/>
  <c r="R20" i="29"/>
  <c r="Q20" i="29"/>
  <c r="Q19" i="29"/>
  <c r="Q16" i="29"/>
  <c r="R16" i="29"/>
  <c r="Q15" i="29"/>
  <c r="Q25" i="34"/>
  <c r="Q17" i="34"/>
  <c r="R16" i="34"/>
  <c r="Q16" i="34"/>
  <c r="Q14" i="34"/>
  <c r="Q12" i="34"/>
  <c r="Q32" i="30"/>
  <c r="Q30" i="30"/>
  <c r="Q28" i="30"/>
  <c r="Q25" i="30"/>
  <c r="Q21" i="30"/>
  <c r="Q19" i="30"/>
  <c r="Q17" i="30"/>
  <c r="Q15" i="30"/>
  <c r="Q30" i="34"/>
  <c r="Q22" i="34"/>
  <c r="R22" i="34"/>
  <c r="R21" i="34"/>
  <c r="Q19" i="34"/>
  <c r="Q18" i="34"/>
  <c r="R18" i="34"/>
  <c r="R17" i="34"/>
  <c r="Q15" i="34"/>
  <c r="R14" i="34"/>
  <c r="Q13" i="34"/>
  <c r="R13" i="34"/>
  <c r="Q34" i="33"/>
  <c r="Q28" i="33"/>
  <c r="Q25" i="33"/>
  <c r="R25" i="33"/>
  <c r="Q24" i="33"/>
  <c r="R24" i="33"/>
  <c r="R21" i="33"/>
  <c r="Q20" i="33"/>
  <c r="R20" i="33"/>
  <c r="R17" i="33"/>
  <c r="Q16" i="33"/>
  <c r="R16" i="33"/>
  <c r="R12" i="33"/>
  <c r="Q34" i="30"/>
  <c r="Q33" i="30"/>
  <c r="Q31" i="30"/>
  <c r="R25" i="30"/>
  <c r="Q24" i="30"/>
  <c r="R21" i="30"/>
  <c r="Q20" i="30"/>
  <c r="R19" i="30"/>
  <c r="Q18" i="30"/>
  <c r="R17" i="30"/>
  <c r="Q16" i="30"/>
  <c r="R15" i="30"/>
  <c r="Q14" i="30"/>
  <c r="R14" i="30"/>
  <c r="Q13" i="30"/>
  <c r="R13" i="30"/>
  <c r="R12" i="30"/>
  <c r="Q12" i="30"/>
  <c r="Q33" i="31"/>
  <c r="R31" i="31"/>
  <c r="R30" i="31"/>
  <c r="Q29" i="31"/>
  <c r="Q27" i="31"/>
  <c r="R27" i="31"/>
  <c r="Q25" i="31"/>
  <c r="R25" i="31"/>
  <c r="Q24" i="31"/>
  <c r="R24" i="31"/>
  <c r="Q18" i="31"/>
  <c r="R18" i="31"/>
  <c r="Q17" i="31"/>
  <c r="R17" i="31"/>
  <c r="Q16" i="31"/>
  <c r="R16" i="31"/>
  <c r="Q15" i="31"/>
  <c r="Q21" i="29"/>
  <c r="R19" i="29"/>
  <c r="Q18" i="29"/>
  <c r="R18" i="29"/>
  <c r="Q17" i="29"/>
  <c r="R15" i="29"/>
  <c r="Q14" i="29"/>
  <c r="R14" i="29"/>
  <c r="Q13" i="29"/>
  <c r="R13" i="29"/>
  <c r="Q12" i="29"/>
  <c r="R33" i="6"/>
  <c r="Q32" i="6"/>
  <c r="R32" i="6"/>
  <c r="Q31" i="6"/>
  <c r="Q29" i="6"/>
  <c r="Q27" i="6"/>
  <c r="Q25" i="6"/>
  <c r="Q20" i="6"/>
  <c r="R20" i="6"/>
  <c r="Q19" i="6"/>
  <c r="R19" i="6"/>
  <c r="Q18" i="6"/>
  <c r="R17" i="6"/>
  <c r="R16" i="6"/>
  <c r="Q15" i="6"/>
  <c r="R15" i="6"/>
  <c r="R14" i="6"/>
  <c r="Q13" i="6"/>
  <c r="R13" i="6"/>
  <c r="O31" i="34"/>
  <c r="Q31" i="34" s="1"/>
  <c r="R29" i="33"/>
  <c r="O35" i="29"/>
  <c r="R35" i="29" s="1"/>
  <c r="O31" i="29"/>
  <c r="R31" i="29" s="1"/>
  <c r="O27" i="29"/>
  <c r="R27" i="29" s="1"/>
  <c r="O26" i="29"/>
  <c r="R26" i="29" s="1"/>
  <c r="O33" i="29"/>
  <c r="R33" i="29" s="1"/>
  <c r="O29" i="29"/>
  <c r="R29" i="29" s="1"/>
  <c r="R31" i="30"/>
  <c r="O26" i="30"/>
  <c r="R26" i="30" s="1"/>
  <c r="O29" i="30"/>
  <c r="R29" i="30" s="1"/>
  <c r="O26" i="34"/>
  <c r="R26" i="34" s="1"/>
  <c r="O33" i="34"/>
  <c r="Q33" i="34" s="1"/>
  <c r="O34" i="34"/>
  <c r="R34" i="34" s="1"/>
  <c r="O27" i="34"/>
  <c r="Q27" i="34" s="1"/>
  <c r="Q35" i="34"/>
  <c r="O35" i="30"/>
  <c r="Q35" i="30" s="1"/>
  <c r="O27" i="30"/>
  <c r="Q27" i="30" s="1"/>
  <c r="R32" i="30"/>
  <c r="R35" i="34"/>
  <c r="Q29" i="34"/>
  <c r="Q28" i="34"/>
  <c r="R28" i="34"/>
  <c r="R35" i="33"/>
  <c r="R28" i="33"/>
  <c r="Q26" i="33"/>
  <c r="Q30" i="33"/>
  <c r="Q36" i="6"/>
  <c r="Q35" i="6"/>
  <c r="Q34" i="6"/>
  <c r="Q26" i="6"/>
  <c r="Q30" i="6"/>
  <c r="R28" i="6"/>
  <c r="Q28" i="6"/>
  <c r="Q24" i="6"/>
  <c r="R24" i="6"/>
  <c r="R30" i="34"/>
  <c r="R32" i="34"/>
  <c r="R29" i="34"/>
  <c r="R33" i="33"/>
  <c r="R27" i="33"/>
  <c r="R34" i="33"/>
  <c r="R30" i="33"/>
  <c r="R31" i="33"/>
  <c r="R32" i="33"/>
  <c r="R26" i="33"/>
  <c r="R33" i="31"/>
  <c r="Q35" i="31"/>
  <c r="Q30" i="31"/>
  <c r="R35" i="31"/>
  <c r="R32" i="31"/>
  <c r="R29" i="31"/>
  <c r="Q34" i="31"/>
  <c r="Q31" i="31"/>
  <c r="R28" i="29"/>
  <c r="R30" i="29"/>
  <c r="R34" i="29"/>
  <c r="Q34" i="29"/>
  <c r="Q32" i="29"/>
  <c r="R30" i="30"/>
  <c r="R34" i="30"/>
  <c r="R33" i="30"/>
  <c r="R28" i="30"/>
  <c r="R27" i="6"/>
  <c r="R35" i="6"/>
  <c r="R23" i="6"/>
  <c r="R26" i="6"/>
  <c r="R30" i="6"/>
  <c r="R36" i="6"/>
  <c r="R34" i="6"/>
  <c r="R29" i="6"/>
  <c r="Q35" i="29" l="1"/>
  <c r="Q29" i="29"/>
  <c r="R31" i="34"/>
  <c r="R27" i="34"/>
  <c r="R35" i="30"/>
  <c r="Q29" i="30"/>
  <c r="R27" i="30"/>
  <c r="Q26" i="30"/>
  <c r="Q34" i="34"/>
  <c r="Q26" i="34"/>
  <c r="Q33" i="29"/>
  <c r="Q31" i="29"/>
  <c r="Q27" i="29"/>
  <c r="Q26" i="29"/>
  <c r="R33" i="34"/>
  <c r="C38" i="34"/>
  <c r="P37" i="34"/>
  <c r="O37" i="34"/>
  <c r="L37" i="34"/>
  <c r="Q37" i="34" s="1"/>
  <c r="P36" i="34"/>
  <c r="K36" i="34"/>
  <c r="L36" i="34" s="1"/>
  <c r="P11" i="34"/>
  <c r="K11" i="34"/>
  <c r="L11" i="34" s="1"/>
  <c r="C38" i="33"/>
  <c r="P37" i="33"/>
  <c r="O37" i="33"/>
  <c r="L37" i="33"/>
  <c r="Q37" i="33" s="1"/>
  <c r="P36" i="33"/>
  <c r="O36" i="33"/>
  <c r="K36" i="33"/>
  <c r="L36" i="33" s="1"/>
  <c r="P11" i="33"/>
  <c r="O11" i="33"/>
  <c r="K11" i="33"/>
  <c r="L11" i="33" s="1"/>
  <c r="C38" i="31"/>
  <c r="P37" i="31"/>
  <c r="O37" i="31"/>
  <c r="L37" i="31"/>
  <c r="Q37" i="31" s="1"/>
  <c r="P36" i="31"/>
  <c r="O36" i="31"/>
  <c r="K36" i="31"/>
  <c r="L36" i="31" s="1"/>
  <c r="P11" i="31"/>
  <c r="O11" i="31"/>
  <c r="K11" i="31"/>
  <c r="L11" i="31" s="1"/>
  <c r="K36" i="30"/>
  <c r="L36" i="30" s="1"/>
  <c r="L11" i="30"/>
  <c r="C38" i="30"/>
  <c r="P37" i="30"/>
  <c r="O37" i="30"/>
  <c r="L37" i="30"/>
  <c r="Q37" i="30" s="1"/>
  <c r="P36" i="30"/>
  <c r="P11" i="30"/>
  <c r="O11" i="30"/>
  <c r="C38" i="29"/>
  <c r="P37" i="29"/>
  <c r="O37" i="29"/>
  <c r="L37" i="29"/>
  <c r="Q37" i="29" s="1"/>
  <c r="P36" i="29"/>
  <c r="K36" i="29"/>
  <c r="P11" i="29"/>
  <c r="K11" i="29"/>
  <c r="K11" i="6"/>
  <c r="O11" i="34" l="1"/>
  <c r="R11" i="34" s="1"/>
  <c r="L11" i="29"/>
  <c r="O11" i="29"/>
  <c r="R11" i="29" s="1"/>
  <c r="L36" i="29"/>
  <c r="O36" i="29"/>
  <c r="O36" i="34"/>
  <c r="R36" i="34" s="1"/>
  <c r="O36" i="30"/>
  <c r="Q36" i="30" s="1"/>
  <c r="R11" i="33"/>
  <c r="Q11" i="31"/>
  <c r="R36" i="31"/>
  <c r="Q11" i="33"/>
  <c r="Q36" i="33"/>
  <c r="R11" i="30"/>
  <c r="R36" i="33"/>
  <c r="Q36" i="31"/>
  <c r="R11" i="31"/>
  <c r="Q11" i="30"/>
  <c r="Q36" i="29" l="1"/>
  <c r="Q11" i="34"/>
  <c r="Q11" i="29"/>
  <c r="R36" i="29"/>
  <c r="Q36" i="34"/>
  <c r="R36" i="30"/>
  <c r="P37" i="6" l="1"/>
  <c r="P11" i="6"/>
  <c r="L37" i="6" l="1"/>
  <c r="L11" i="6"/>
  <c r="C38" i="6"/>
  <c r="Q37" i="6" l="1"/>
  <c r="O37" i="6"/>
  <c r="O11" i="6"/>
  <c r="R11" i="6" l="1"/>
  <c r="Q11" i="6"/>
</calcChain>
</file>

<file path=xl/sharedStrings.xml><?xml version="1.0" encoding="utf-8"?>
<sst xmlns="http://schemas.openxmlformats.org/spreadsheetml/2006/main" count="570" uniqueCount="100">
  <si>
    <t>SỞ GD&amp;ĐT TỈNH BÌNH DƯƠNG</t>
  </si>
  <si>
    <t>CỘNG HÒA XÃ HỘI CHỦ NGHĨA VIỆT NAM</t>
  </si>
  <si>
    <t>Độc lập - Tự do - Hạnh phúc</t>
  </si>
  <si>
    <t>BẢNG ĐIỂM QUÁ TRÌNH</t>
  </si>
  <si>
    <t>ST
T</t>
  </si>
  <si>
    <t>Họ và tên</t>
  </si>
  <si>
    <t>HS1</t>
  </si>
  <si>
    <t>HS2</t>
  </si>
  <si>
    <t>Ghi chú</t>
  </si>
  <si>
    <t>(1)</t>
  </si>
  <si>
    <t>(2)</t>
  </si>
  <si>
    <t>(3)</t>
  </si>
  <si>
    <t>Tổng số:</t>
  </si>
  <si>
    <t>TRƯỞNG KHOA</t>
  </si>
  <si>
    <t>Giáo viên bộ môn</t>
  </si>
  <si>
    <t>ĐTB
HS</t>
  </si>
  <si>
    <t>Thi</t>
  </si>
  <si>
    <t>L1</t>
  </si>
  <si>
    <t>L2</t>
  </si>
  <si>
    <t>ĐTB</t>
  </si>
  <si>
    <t>ĐTB
LCN</t>
  </si>
  <si>
    <t>Đủ ĐK dự thi</t>
  </si>
  <si>
    <t>TRƯỜNG TC KINH TẾ BÌNH DƯƠNG</t>
  </si>
  <si>
    <t>Người nhập điểm</t>
  </si>
  <si>
    <t>Đạt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</si>
  <si>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</si>
  <si>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t>Ngày sinh</t>
  </si>
  <si>
    <t>Anh</t>
  </si>
  <si>
    <t>Phương</t>
  </si>
  <si>
    <t>Võ Hồng Châu</t>
  </si>
  <si>
    <t>Linh</t>
  </si>
  <si>
    <t>Thanh</t>
  </si>
  <si>
    <r>
      <t>Học phần:</t>
    </r>
    <r>
      <rPr>
        <sz val="12"/>
        <color indexed="8"/>
        <rFont val="Times New Roman"/>
        <family val="1"/>
      </rPr>
      <t xml:space="preserve"> </t>
    </r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</si>
  <si>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</si>
  <si>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30   Thực hành: 15</t>
    </r>
  </si>
  <si>
    <r>
      <t>Khoa:</t>
    </r>
    <r>
      <rPr>
        <sz val="12"/>
        <color indexed="8"/>
        <rFont val="Times New Roman"/>
        <family val="1"/>
      </rPr>
      <t xml:space="preserve"> TC-KT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</si>
  <si>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11   Thực hành: 34</t>
    </r>
  </si>
  <si>
    <t>Lâm Thị Ngọc Cẩm</t>
  </si>
  <si>
    <t>Kế toán doanh nghiệp P3</t>
  </si>
  <si>
    <r>
      <t>Số tiết:</t>
    </r>
    <r>
      <rPr>
        <i/>
        <sz val="12"/>
        <color indexed="8"/>
        <rFont val="Times New Roman"/>
        <family val="1"/>
      </rPr>
      <t xml:space="preserve"> 85  Lý thuyết: 55   Thực hành: 30</t>
    </r>
  </si>
  <si>
    <t>Đặng Văn Năm</t>
  </si>
  <si>
    <t>Kế toán doanh nghiệp P2</t>
  </si>
  <si>
    <r>
      <t>Số tiết:</t>
    </r>
    <r>
      <rPr>
        <i/>
        <sz val="12"/>
        <color indexed="8"/>
        <rFont val="Times New Roman"/>
        <family val="1"/>
      </rPr>
      <t xml:space="preserve"> 80  Lý thuyết: 50   Thực hành: 30</t>
    </r>
  </si>
  <si>
    <t>Lương Thị Ánh Sương</t>
  </si>
  <si>
    <t>Khai báo thuế</t>
  </si>
  <si>
    <t>Nguyễn Hữu Bảo</t>
  </si>
  <si>
    <t>Phân tích HĐKT</t>
  </si>
  <si>
    <r>
      <t>Số tiết:</t>
    </r>
    <r>
      <rPr>
        <i/>
        <sz val="12"/>
        <color indexed="8"/>
        <rFont val="Times New Roman"/>
        <family val="1"/>
      </rPr>
      <t xml:space="preserve"> 45   Lý thuyết: 30  Thực hành: 15</t>
    </r>
  </si>
  <si>
    <t>Quách Thị Bích Vân</t>
  </si>
  <si>
    <r>
      <t>Số tiết:</t>
    </r>
    <r>
      <rPr>
        <i/>
        <sz val="12"/>
        <color indexed="8"/>
        <rFont val="Times New Roman"/>
        <family val="1"/>
      </rPr>
      <t xml:space="preserve"> 30   Lý thuyết: 25  Thực hành: 05</t>
    </r>
  </si>
  <si>
    <t>Lý thuyết kiểm toán</t>
  </si>
  <si>
    <t>Loan</t>
  </si>
  <si>
    <t>Học kỳ: 1</t>
  </si>
  <si>
    <t>Bến Cát, ngày 19 tháng 01 năm 2016</t>
  </si>
  <si>
    <t>Lớp học: Trung cấp hệ chính quy 231KD1</t>
  </si>
  <si>
    <t xml:space="preserve">Huỳnh Thị Trâm </t>
  </si>
  <si>
    <t xml:space="preserve">Lê Thị Thuỳ </t>
  </si>
  <si>
    <t xml:space="preserve">Dung </t>
  </si>
  <si>
    <t xml:space="preserve">Huỳnh Thị Cẩm </t>
  </si>
  <si>
    <t xml:space="preserve">Giang </t>
  </si>
  <si>
    <t xml:space="preserve">Nguyễn Thị thuý </t>
  </si>
  <si>
    <t>Hằng</t>
  </si>
  <si>
    <t xml:space="preserve">Nguyễn Thị Thu </t>
  </si>
  <si>
    <t xml:space="preserve">Hiền </t>
  </si>
  <si>
    <t xml:space="preserve">Bùi Ngọc </t>
  </si>
  <si>
    <t>Phạm Thu</t>
  </si>
  <si>
    <t>Hương</t>
  </si>
  <si>
    <t>1996</t>
  </si>
  <si>
    <t xml:space="preserve">Nguyễn Ngọc </t>
  </si>
  <si>
    <t>Nguyễn Thị Phương</t>
  </si>
  <si>
    <t>Trịnh Thị Bích</t>
  </si>
  <si>
    <t xml:space="preserve">Ngọc </t>
  </si>
  <si>
    <t xml:space="preserve">Nguyễn Thị Huỳnh </t>
  </si>
  <si>
    <t>Như</t>
  </si>
  <si>
    <t xml:space="preserve">Hồ Minh </t>
  </si>
  <si>
    <t>Mai Thị Lan</t>
  </si>
  <si>
    <t>Trần Bảo</t>
  </si>
  <si>
    <t>Đoàn Vương Kim</t>
  </si>
  <si>
    <t xml:space="preserve">Nguyễn Thị Kim </t>
  </si>
  <si>
    <t>Trần Thị Phương</t>
  </si>
  <si>
    <t>Thảo</t>
  </si>
  <si>
    <t>Lê Thị Thơ</t>
  </si>
  <si>
    <t>Thơ</t>
  </si>
  <si>
    <t xml:space="preserve">Nguyễn Thị Lệ </t>
  </si>
  <si>
    <t>Thu</t>
  </si>
  <si>
    <t xml:space="preserve">Nguyễn Anh </t>
  </si>
  <si>
    <t xml:space="preserve">Thư </t>
  </si>
  <si>
    <t>Phan Thuỵ Tuyết</t>
  </si>
  <si>
    <t>Vân</t>
  </si>
  <si>
    <t xml:space="preserve">Hồ Thị </t>
  </si>
  <si>
    <t>Văn</t>
  </si>
  <si>
    <t xml:space="preserve">Nguyễn Thị Thảo </t>
  </si>
  <si>
    <t>Vy</t>
  </si>
  <si>
    <t>Đỗ Thị Mỹ</t>
  </si>
  <si>
    <t>Xuyên</t>
  </si>
  <si>
    <t xml:space="preserve">Nguyễn Thị Bích </t>
  </si>
  <si>
    <t>Tiền</t>
  </si>
  <si>
    <t xml:space="preserve">Nguyễn Thị Thuý </t>
  </si>
  <si>
    <t>Bến Cát, ngày 20 tháng 01 năm 2016</t>
  </si>
  <si>
    <t>Kế toán vi tính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</si>
</sst>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9" fillId="0" borderId="0"/>
    <xf numFmtId="0" fontId="9" fillId="0" borderId="0"/>
    <xf numFmtId="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5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2" fillId="0" borderId="10" xfId="1" applyFont="1" applyBorder="1"/>
    <xf numFmtId="0" fontId="2" fillId="0" borderId="9" xfId="1" applyFont="1" applyBorder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3" fillId="0" borderId="0" xfId="1" applyFont="1" applyAlignment="1"/>
    <xf numFmtId="49" fontId="7" fillId="0" borderId="9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/>
    <xf numFmtId="0" fontId="2" fillId="0" borderId="0" xfId="1" applyFont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10" fillId="0" borderId="9" xfId="0" applyFont="1" applyBorder="1"/>
    <xf numFmtId="0" fontId="10" fillId="0" borderId="5" xfId="0" applyFont="1" applyBorder="1"/>
    <xf numFmtId="0" fontId="18" fillId="0" borderId="9" xfId="0" applyFont="1" applyBorder="1"/>
    <xf numFmtId="0" fontId="18" fillId="0" borderId="5" xfId="0" applyFont="1" applyBorder="1"/>
    <xf numFmtId="0" fontId="18" fillId="0" borderId="1" xfId="0" applyFont="1" applyBorder="1" applyAlignment="1">
      <alignment horizontal="center"/>
    </xf>
    <xf numFmtId="0" fontId="18" fillId="0" borderId="9" xfId="0" applyFont="1" applyFill="1" applyBorder="1"/>
    <xf numFmtId="0" fontId="18" fillId="0" borderId="5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6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</cellXfs>
  <cellStyles count="24">
    <cellStyle name="Comma0" xfId="4"/>
    <cellStyle name="Currency0" xfId="5"/>
    <cellStyle name="Date" xfId="6"/>
    <cellStyle name="Fixed" xfId="7"/>
    <cellStyle name="Normal" xfId="0" builtinId="0"/>
    <cellStyle name="Normal 14" xfId="8"/>
    <cellStyle name="Normal 2" xfId="9"/>
    <cellStyle name="Normal 2 2" xfId="2"/>
    <cellStyle name="Normal 3" xfId="1"/>
    <cellStyle name="Normal 3 2" xfId="3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148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colors>
    <mruColors>
      <color rgb="FFFFCCFF"/>
      <color rgb="FFCC00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abSelected="1" topLeftCell="A2" workbookViewId="0">
      <selection activeCell="M37" sqref="M3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2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50</v>
      </c>
      <c r="M7" s="3" t="s">
        <v>49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8</v>
      </c>
      <c r="F11" s="14"/>
      <c r="G11" s="14"/>
      <c r="H11" s="14">
        <v>9</v>
      </c>
      <c r="I11" s="14"/>
      <c r="J11" s="14"/>
      <c r="K11" s="21">
        <f>(E11+H11*2)/3</f>
        <v>8.6666666666666661</v>
      </c>
      <c r="L11" s="16" t="str">
        <f>IF(K11&lt;3,"","x")</f>
        <v>x</v>
      </c>
      <c r="M11" s="15">
        <v>8.4</v>
      </c>
      <c r="N11" s="15"/>
      <c r="O11" s="16">
        <f>IF(M11&lt;&gt;"",(K11*4+M11*6)/10,"")</f>
        <v>8.5066666666666659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8.5066666666666659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8</v>
      </c>
      <c r="F12" s="14"/>
      <c r="G12" s="14"/>
      <c r="H12" s="14">
        <v>9</v>
      </c>
      <c r="I12" s="14"/>
      <c r="J12" s="14"/>
      <c r="K12" s="21">
        <f t="shared" ref="K12:K14" si="0">(E12+H12*2)/3</f>
        <v>8.6666666666666661</v>
      </c>
      <c r="L12" s="16" t="str">
        <f t="shared" ref="L12:L14" si="1">IF(K12&lt;3,"","x")</f>
        <v>x</v>
      </c>
      <c r="M12" s="15">
        <v>8.4</v>
      </c>
      <c r="N12" s="15"/>
      <c r="O12" s="16">
        <f t="shared" ref="O12:O14" si="2">IF(M12&lt;&gt;"",(K12*4+M12*6)/10,"")</f>
        <v>8.5066666666666659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4" si="5">MAX(O12:P12)</f>
        <v>8.5066666666666659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7</v>
      </c>
      <c r="F13" s="14"/>
      <c r="G13" s="14"/>
      <c r="H13" s="14">
        <v>7</v>
      </c>
      <c r="I13" s="14"/>
      <c r="J13" s="14"/>
      <c r="K13" s="21">
        <f t="shared" si="0"/>
        <v>7</v>
      </c>
      <c r="L13" s="16" t="str">
        <f t="shared" si="1"/>
        <v>x</v>
      </c>
      <c r="M13" s="15">
        <v>8.8000000000000007</v>
      </c>
      <c r="N13" s="15"/>
      <c r="O13" s="16">
        <f t="shared" si="2"/>
        <v>8.0800000000000018</v>
      </c>
      <c r="P13" s="16" t="str">
        <f t="shared" si="3"/>
        <v/>
      </c>
      <c r="Q13" s="15" t="str">
        <f t="shared" si="4"/>
        <v>x</v>
      </c>
      <c r="R13" s="22">
        <f t="shared" si="5"/>
        <v>8.0800000000000018</v>
      </c>
      <c r="S13" s="14"/>
    </row>
    <row r="14" spans="1:19" s="8" customFormat="1">
      <c r="A14" s="7">
        <v>4</v>
      </c>
      <c r="B14" s="25" t="s">
        <v>60</v>
      </c>
      <c r="C14" s="26" t="s">
        <v>61</v>
      </c>
      <c r="D14" s="27">
        <v>1995</v>
      </c>
      <c r="E14" s="14">
        <v>8</v>
      </c>
      <c r="F14" s="14"/>
      <c r="G14" s="14"/>
      <c r="H14" s="14">
        <v>7</v>
      </c>
      <c r="I14" s="14"/>
      <c r="J14" s="14"/>
      <c r="K14" s="21">
        <f t="shared" si="0"/>
        <v>7.333333333333333</v>
      </c>
      <c r="L14" s="16" t="str">
        <f t="shared" si="1"/>
        <v>x</v>
      </c>
      <c r="M14" s="15">
        <v>8.4</v>
      </c>
      <c r="N14" s="15"/>
      <c r="O14" s="16">
        <f t="shared" si="2"/>
        <v>7.9733333333333336</v>
      </c>
      <c r="P14" s="16" t="str">
        <f t="shared" si="3"/>
        <v/>
      </c>
      <c r="Q14" s="15" t="str">
        <f t="shared" si="4"/>
        <v>x</v>
      </c>
      <c r="R14" s="22">
        <f t="shared" si="5"/>
        <v>7.9733333333333336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8</v>
      </c>
      <c r="F15" s="14"/>
      <c r="G15" s="14"/>
      <c r="H15" s="14">
        <v>9</v>
      </c>
      <c r="I15" s="14"/>
      <c r="J15" s="14"/>
      <c r="K15" s="21">
        <f t="shared" ref="K15:K25" si="6">(E15+H15*2)/3</f>
        <v>8.6666666666666661</v>
      </c>
      <c r="L15" s="16" t="str">
        <f t="shared" ref="L15:L25" si="7">IF(K15&lt;3,"","x")</f>
        <v>x</v>
      </c>
      <c r="M15" s="15">
        <v>10</v>
      </c>
      <c r="N15" s="15"/>
      <c r="O15" s="16">
        <f t="shared" ref="O15:O25" si="8">IF(M15&lt;&gt;"",(K15*4+M15*6)/10,"")</f>
        <v>9.466666666666665</v>
      </c>
      <c r="P15" s="16" t="str">
        <f t="shared" ref="P15:P25" si="9">IF(N15&lt;&gt;"",ROUND((K15*4+N15*6)/10,1),"")</f>
        <v/>
      </c>
      <c r="Q15" s="15" t="str">
        <f t="shared" ref="Q15:Q25" si="10">IF(L15="x",IF(AND(O15&gt;=5,M15&gt;=3),"x",IF(AND(P15&gt;=5,N15&gt;=3),"x","")),"")</f>
        <v>x</v>
      </c>
      <c r="R15" s="22">
        <f t="shared" ref="R15:R25" si="11">MAX(O15:P15)</f>
        <v>9.466666666666665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6</v>
      </c>
      <c r="F16" s="14"/>
      <c r="G16" s="14"/>
      <c r="H16" s="14">
        <v>8</v>
      </c>
      <c r="I16" s="14"/>
      <c r="J16" s="14"/>
      <c r="K16" s="21">
        <f t="shared" si="6"/>
        <v>7.333333333333333</v>
      </c>
      <c r="L16" s="16" t="str">
        <f t="shared" si="7"/>
        <v>x</v>
      </c>
      <c r="M16" s="15">
        <v>9.1999999999999993</v>
      </c>
      <c r="N16" s="15"/>
      <c r="O16" s="16">
        <f t="shared" si="8"/>
        <v>8.4533333333333331</v>
      </c>
      <c r="P16" s="16" t="str">
        <f t="shared" si="9"/>
        <v/>
      </c>
      <c r="Q16" s="15" t="str">
        <f t="shared" si="10"/>
        <v>x</v>
      </c>
      <c r="R16" s="22">
        <f t="shared" si="11"/>
        <v>8.4533333333333331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6</v>
      </c>
      <c r="F17" s="14"/>
      <c r="G17" s="14"/>
      <c r="H17" s="14">
        <v>8</v>
      </c>
      <c r="I17" s="14"/>
      <c r="J17" s="14"/>
      <c r="K17" s="21">
        <f t="shared" si="6"/>
        <v>7.333333333333333</v>
      </c>
      <c r="L17" s="16" t="str">
        <f t="shared" si="7"/>
        <v>x</v>
      </c>
      <c r="M17" s="15">
        <v>9.1999999999999993</v>
      </c>
      <c r="N17" s="15"/>
      <c r="O17" s="16">
        <f t="shared" si="8"/>
        <v>8.4533333333333331</v>
      </c>
      <c r="P17" s="16" t="str">
        <f t="shared" si="9"/>
        <v/>
      </c>
      <c r="Q17" s="15" t="str">
        <f t="shared" si="10"/>
        <v>x</v>
      </c>
      <c r="R17" s="22">
        <f t="shared" si="11"/>
        <v>8.4533333333333331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8</v>
      </c>
      <c r="F18" s="14"/>
      <c r="G18" s="14"/>
      <c r="H18" s="14">
        <v>9</v>
      </c>
      <c r="I18" s="14"/>
      <c r="J18" s="14"/>
      <c r="K18" s="21">
        <f t="shared" si="6"/>
        <v>8.6666666666666661</v>
      </c>
      <c r="L18" s="16" t="str">
        <f t="shared" si="7"/>
        <v>x</v>
      </c>
      <c r="M18" s="15">
        <v>7.8</v>
      </c>
      <c r="N18" s="15"/>
      <c r="O18" s="16">
        <f t="shared" si="8"/>
        <v>8.1466666666666665</v>
      </c>
      <c r="P18" s="16" t="str">
        <f t="shared" si="9"/>
        <v/>
      </c>
      <c r="Q18" s="15" t="str">
        <f t="shared" si="10"/>
        <v>x</v>
      </c>
      <c r="R18" s="22">
        <f t="shared" si="11"/>
        <v>8.1466666666666665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8</v>
      </c>
      <c r="F19" s="14"/>
      <c r="G19" s="14"/>
      <c r="H19" s="14">
        <v>9</v>
      </c>
      <c r="I19" s="14"/>
      <c r="J19" s="14"/>
      <c r="K19" s="21">
        <f t="shared" si="6"/>
        <v>8.6666666666666661</v>
      </c>
      <c r="L19" s="16" t="str">
        <f t="shared" si="7"/>
        <v>x</v>
      </c>
      <c r="M19" s="15">
        <v>8.6</v>
      </c>
      <c r="N19" s="15"/>
      <c r="O19" s="16">
        <f t="shared" si="8"/>
        <v>8.6266666666666652</v>
      </c>
      <c r="P19" s="16" t="str">
        <f t="shared" si="9"/>
        <v/>
      </c>
      <c r="Q19" s="15" t="str">
        <f t="shared" si="10"/>
        <v>x</v>
      </c>
      <c r="R19" s="22">
        <f t="shared" si="11"/>
        <v>8.6266666666666652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8</v>
      </c>
      <c r="F20" s="14"/>
      <c r="G20" s="14"/>
      <c r="H20" s="14">
        <v>9</v>
      </c>
      <c r="I20" s="14"/>
      <c r="J20" s="14"/>
      <c r="K20" s="21">
        <f t="shared" si="6"/>
        <v>8.6666666666666661</v>
      </c>
      <c r="L20" s="16" t="str">
        <f t="shared" si="7"/>
        <v>x</v>
      </c>
      <c r="M20" s="15">
        <v>8.8000000000000007</v>
      </c>
      <c r="N20" s="15"/>
      <c r="O20" s="16">
        <f t="shared" si="8"/>
        <v>8.7466666666666661</v>
      </c>
      <c r="P20" s="16" t="str">
        <f t="shared" si="9"/>
        <v/>
      </c>
      <c r="Q20" s="15" t="str">
        <f t="shared" si="10"/>
        <v>x</v>
      </c>
      <c r="R20" s="22">
        <f t="shared" si="11"/>
        <v>8.7466666666666661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6</v>
      </c>
      <c r="F21" s="14"/>
      <c r="G21" s="14"/>
      <c r="H21" s="14">
        <v>6</v>
      </c>
      <c r="I21" s="14"/>
      <c r="J21" s="14"/>
      <c r="K21" s="21">
        <f t="shared" si="6"/>
        <v>6</v>
      </c>
      <c r="L21" s="16" t="str">
        <f t="shared" si="7"/>
        <v>x</v>
      </c>
      <c r="M21" s="15">
        <v>9.1999999999999993</v>
      </c>
      <c r="N21" s="15"/>
      <c r="O21" s="16">
        <f t="shared" si="8"/>
        <v>7.919999999999999</v>
      </c>
      <c r="P21" s="16" t="str">
        <f t="shared" si="9"/>
        <v/>
      </c>
      <c r="Q21" s="15" t="str">
        <f t="shared" si="10"/>
        <v>x</v>
      </c>
      <c r="R21" s="22">
        <f t="shared" si="11"/>
        <v>7.919999999999999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>
        <v>8</v>
      </c>
      <c r="F22" s="14"/>
      <c r="G22" s="14"/>
      <c r="H22" s="14">
        <v>9</v>
      </c>
      <c r="I22" s="14"/>
      <c r="J22" s="14"/>
      <c r="K22" s="21">
        <f t="shared" si="6"/>
        <v>8.6666666666666661</v>
      </c>
      <c r="L22" s="16" t="str">
        <f t="shared" si="7"/>
        <v>x</v>
      </c>
      <c r="M22" s="15">
        <v>9.1999999999999993</v>
      </c>
      <c r="N22" s="15"/>
      <c r="O22" s="16">
        <f t="shared" si="8"/>
        <v>8.9866666666666664</v>
      </c>
      <c r="P22" s="16" t="str">
        <f t="shared" si="9"/>
        <v/>
      </c>
      <c r="Q22" s="15" t="str">
        <f t="shared" si="10"/>
        <v>x</v>
      </c>
      <c r="R22" s="22">
        <f t="shared" si="11"/>
        <v>8.9866666666666664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si="6"/>
        <v>0</v>
      </c>
      <c r="L23" s="16" t="str">
        <f t="shared" si="7"/>
        <v/>
      </c>
      <c r="M23" s="15"/>
      <c r="N23" s="15"/>
      <c r="O23" s="16" t="str">
        <f t="shared" si="8"/>
        <v/>
      </c>
      <c r="P23" s="16" t="str">
        <f t="shared" si="9"/>
        <v/>
      </c>
      <c r="Q23" s="15" t="str">
        <f t="shared" si="10"/>
        <v/>
      </c>
      <c r="R23" s="22">
        <f t="shared" si="11"/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8</v>
      </c>
      <c r="F24" s="14"/>
      <c r="G24" s="14"/>
      <c r="H24" s="14">
        <v>9</v>
      </c>
      <c r="I24" s="14"/>
      <c r="J24" s="14"/>
      <c r="K24" s="21">
        <f t="shared" si="6"/>
        <v>8.6666666666666661</v>
      </c>
      <c r="L24" s="16" t="str">
        <f t="shared" si="7"/>
        <v>x</v>
      </c>
      <c r="M24" s="15">
        <v>6.9</v>
      </c>
      <c r="N24" s="15"/>
      <c r="O24" s="16">
        <f t="shared" si="8"/>
        <v>7.6066666666666665</v>
      </c>
      <c r="P24" s="16" t="str">
        <f t="shared" si="9"/>
        <v/>
      </c>
      <c r="Q24" s="15" t="str">
        <f t="shared" si="10"/>
        <v>x</v>
      </c>
      <c r="R24" s="22">
        <f t="shared" si="11"/>
        <v>7.6066666666666665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8</v>
      </c>
      <c r="F25" s="14"/>
      <c r="G25" s="14"/>
      <c r="H25" s="14">
        <v>9</v>
      </c>
      <c r="I25" s="14"/>
      <c r="J25" s="14"/>
      <c r="K25" s="21">
        <f t="shared" si="6"/>
        <v>8.6666666666666661</v>
      </c>
      <c r="L25" s="16" t="str">
        <f t="shared" si="7"/>
        <v>x</v>
      </c>
      <c r="M25" s="15">
        <v>8</v>
      </c>
      <c r="N25" s="15"/>
      <c r="O25" s="16">
        <f t="shared" si="8"/>
        <v>8.2666666666666657</v>
      </c>
      <c r="P25" s="16" t="str">
        <f t="shared" si="9"/>
        <v/>
      </c>
      <c r="Q25" s="15" t="str">
        <f t="shared" si="10"/>
        <v>x</v>
      </c>
      <c r="R25" s="22">
        <f t="shared" si="11"/>
        <v>8.2666666666666657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8</v>
      </c>
      <c r="F26" s="14"/>
      <c r="G26" s="14"/>
      <c r="H26" s="14">
        <v>9</v>
      </c>
      <c r="I26" s="14"/>
      <c r="J26" s="14"/>
      <c r="K26" s="21">
        <f t="shared" ref="K26:K29" si="12">(E26+H26*2)/3</f>
        <v>8.6666666666666661</v>
      </c>
      <c r="L26" s="16" t="str">
        <f t="shared" ref="L26:L29" si="13">IF(K26&lt;3,"","x")</f>
        <v>x</v>
      </c>
      <c r="M26" s="15">
        <v>8</v>
      </c>
      <c r="N26" s="15"/>
      <c r="O26" s="16">
        <f t="shared" ref="O26:O29" si="14">IF(M26&lt;&gt;"",(K26*4+M26*6)/10,"")</f>
        <v>8.2666666666666657</v>
      </c>
      <c r="P26" s="16" t="str">
        <f t="shared" ref="P26:P29" si="15">IF(N26&lt;&gt;"",ROUND((K26*4+N26*6)/10,1),"")</f>
        <v/>
      </c>
      <c r="Q26" s="15" t="str">
        <f t="shared" ref="Q26:Q29" si="16">IF(L26="x",IF(AND(O26&gt;=5,M26&gt;=3),"x",IF(AND(P26&gt;=5,N26&gt;=3),"x","")),"")</f>
        <v>x</v>
      </c>
      <c r="R26" s="22">
        <f t="shared" ref="R26:R29" si="17">MAX(O26:P26)</f>
        <v>8.2666666666666657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8</v>
      </c>
      <c r="F27" s="14"/>
      <c r="G27" s="14"/>
      <c r="H27" s="14">
        <v>9</v>
      </c>
      <c r="I27" s="14"/>
      <c r="J27" s="14"/>
      <c r="K27" s="21">
        <f t="shared" si="12"/>
        <v>8.6666666666666661</v>
      </c>
      <c r="L27" s="16" t="str">
        <f t="shared" si="13"/>
        <v>x</v>
      </c>
      <c r="M27" s="15">
        <v>7</v>
      </c>
      <c r="N27" s="15"/>
      <c r="O27" s="16">
        <f t="shared" si="14"/>
        <v>7.6666666666666661</v>
      </c>
      <c r="P27" s="16" t="str">
        <f t="shared" si="15"/>
        <v/>
      </c>
      <c r="Q27" s="15" t="str">
        <f t="shared" si="16"/>
        <v>x</v>
      </c>
      <c r="R27" s="22">
        <f t="shared" si="17"/>
        <v>7.6666666666666661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8</v>
      </c>
      <c r="F28" s="14"/>
      <c r="G28" s="14"/>
      <c r="H28" s="14">
        <v>9</v>
      </c>
      <c r="I28" s="14"/>
      <c r="J28" s="14"/>
      <c r="K28" s="21">
        <f t="shared" si="12"/>
        <v>8.6666666666666661</v>
      </c>
      <c r="L28" s="16" t="str">
        <f t="shared" si="13"/>
        <v>x</v>
      </c>
      <c r="M28" s="15">
        <v>9.1999999999999993</v>
      </c>
      <c r="N28" s="15"/>
      <c r="O28" s="16">
        <f t="shared" si="14"/>
        <v>8.9866666666666664</v>
      </c>
      <c r="P28" s="16" t="str">
        <f t="shared" si="15"/>
        <v/>
      </c>
      <c r="Q28" s="15" t="str">
        <f t="shared" si="16"/>
        <v>x</v>
      </c>
      <c r="R28" s="22">
        <f t="shared" si="17"/>
        <v>8.9866666666666664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8</v>
      </c>
      <c r="F29" s="14"/>
      <c r="G29" s="14"/>
      <c r="H29" s="14">
        <v>9</v>
      </c>
      <c r="I29" s="14"/>
      <c r="J29" s="14"/>
      <c r="K29" s="21">
        <f t="shared" si="12"/>
        <v>8.6666666666666661</v>
      </c>
      <c r="L29" s="16" t="str">
        <f t="shared" si="13"/>
        <v>x</v>
      </c>
      <c r="M29" s="15">
        <v>8.8000000000000007</v>
      </c>
      <c r="N29" s="15"/>
      <c r="O29" s="16">
        <f t="shared" si="14"/>
        <v>8.7466666666666661</v>
      </c>
      <c r="P29" s="16" t="str">
        <f t="shared" si="15"/>
        <v/>
      </c>
      <c r="Q29" s="15" t="str">
        <f t="shared" si="16"/>
        <v>x</v>
      </c>
      <c r="R29" s="22">
        <f t="shared" si="17"/>
        <v>8.7466666666666661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5</v>
      </c>
      <c r="F30" s="14"/>
      <c r="G30" s="14"/>
      <c r="H30" s="14">
        <v>9</v>
      </c>
      <c r="I30" s="14"/>
      <c r="J30" s="14"/>
      <c r="K30" s="21">
        <f t="shared" ref="K30:K33" si="18">(E30+H30*2)/3</f>
        <v>7.666666666666667</v>
      </c>
      <c r="L30" s="16" t="str">
        <f t="shared" ref="L30:L33" si="19">IF(K30&lt;3,"","x")</f>
        <v>x</v>
      </c>
      <c r="M30" s="15">
        <v>8.4</v>
      </c>
      <c r="N30" s="15"/>
      <c r="O30" s="16">
        <f t="shared" ref="O30:O33" si="20">IF(M30&lt;&gt;"",(K30*4+M30*6)/10,"")</f>
        <v>8.1066666666666674</v>
      </c>
      <c r="P30" s="16" t="str">
        <f t="shared" ref="P30:P33" si="21">IF(N30&lt;&gt;"",ROUND((K30*4+N30*6)/10,1),"")</f>
        <v/>
      </c>
      <c r="Q30" s="15" t="str">
        <f t="shared" ref="Q30:Q33" si="22">IF(L30="x",IF(AND(O30&gt;=5,M30&gt;=3),"x",IF(AND(P30&gt;=5,N30&gt;=3),"x","")),"")</f>
        <v>x</v>
      </c>
      <c r="R30" s="22">
        <f t="shared" ref="R30:R33" si="23">MAX(O30:P30)</f>
        <v>8.1066666666666674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6</v>
      </c>
      <c r="F31" s="14"/>
      <c r="G31" s="14"/>
      <c r="H31" s="14">
        <v>6</v>
      </c>
      <c r="I31" s="14"/>
      <c r="J31" s="14"/>
      <c r="K31" s="21">
        <f t="shared" si="18"/>
        <v>6</v>
      </c>
      <c r="L31" s="16" t="str">
        <f t="shared" si="19"/>
        <v>x</v>
      </c>
      <c r="M31" s="15">
        <v>7.8</v>
      </c>
      <c r="N31" s="15"/>
      <c r="O31" s="16">
        <f t="shared" si="20"/>
        <v>7.08</v>
      </c>
      <c r="P31" s="16" t="str">
        <f t="shared" si="21"/>
        <v/>
      </c>
      <c r="Q31" s="15" t="str">
        <f t="shared" si="22"/>
        <v>x</v>
      </c>
      <c r="R31" s="22">
        <f t="shared" si="23"/>
        <v>7.08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8</v>
      </c>
      <c r="F32" s="14"/>
      <c r="G32" s="14"/>
      <c r="H32" s="14">
        <v>8</v>
      </c>
      <c r="I32" s="14"/>
      <c r="J32" s="14"/>
      <c r="K32" s="21">
        <f t="shared" si="18"/>
        <v>8</v>
      </c>
      <c r="L32" s="16" t="str">
        <f t="shared" si="19"/>
        <v>x</v>
      </c>
      <c r="M32" s="15">
        <v>8.1999999999999993</v>
      </c>
      <c r="N32" s="15"/>
      <c r="O32" s="16">
        <f t="shared" si="20"/>
        <v>8.1199999999999992</v>
      </c>
      <c r="P32" s="16" t="str">
        <f t="shared" si="21"/>
        <v/>
      </c>
      <c r="Q32" s="15" t="str">
        <f t="shared" si="22"/>
        <v>x</v>
      </c>
      <c r="R32" s="22">
        <f t="shared" si="23"/>
        <v>8.1199999999999992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8</v>
      </c>
      <c r="F33" s="14"/>
      <c r="G33" s="14"/>
      <c r="H33" s="14">
        <v>9</v>
      </c>
      <c r="I33" s="14"/>
      <c r="J33" s="14"/>
      <c r="K33" s="21">
        <f t="shared" si="18"/>
        <v>8.6666666666666661</v>
      </c>
      <c r="L33" s="16" t="str">
        <f t="shared" si="19"/>
        <v>x</v>
      </c>
      <c r="M33" s="15">
        <v>7.6</v>
      </c>
      <c r="N33" s="15"/>
      <c r="O33" s="16">
        <f t="shared" si="20"/>
        <v>8.0266666666666655</v>
      </c>
      <c r="P33" s="16" t="str">
        <f t="shared" si="21"/>
        <v/>
      </c>
      <c r="Q33" s="15" t="str">
        <f t="shared" si="22"/>
        <v>x</v>
      </c>
      <c r="R33" s="22">
        <f t="shared" si="23"/>
        <v>8.0266666666666655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8</v>
      </c>
      <c r="F34" s="14"/>
      <c r="G34" s="14"/>
      <c r="H34" s="14">
        <v>9</v>
      </c>
      <c r="I34" s="14"/>
      <c r="J34" s="14"/>
      <c r="K34" s="21">
        <f t="shared" ref="K34:K35" si="24">(E34+H34*2)/3</f>
        <v>8.6666666666666661</v>
      </c>
      <c r="L34" s="16" t="str">
        <f t="shared" ref="L34:L35" si="25">IF(K34&lt;3,"","x")</f>
        <v>x</v>
      </c>
      <c r="M34" s="15">
        <v>7.4</v>
      </c>
      <c r="N34" s="15"/>
      <c r="O34" s="16">
        <f t="shared" ref="O34:O35" si="26">IF(M34&lt;&gt;"",(K34*4+M34*6)/10,"")</f>
        <v>7.9066666666666663</v>
      </c>
      <c r="P34" s="16" t="str">
        <f t="shared" ref="P34:P35" si="27">IF(N34&lt;&gt;"",ROUND((K34*4+N34*6)/10,1),"")</f>
        <v/>
      </c>
      <c r="Q34" s="15" t="str">
        <f t="shared" ref="Q34:Q35" si="28">IF(L34="x",IF(AND(O34&gt;=5,M34&gt;=3),"x",IF(AND(P34&gt;=5,N34&gt;=3),"x","")),"")</f>
        <v>x</v>
      </c>
      <c r="R34" s="22">
        <f t="shared" ref="R34:R35" si="29">MAX(O34:P34)</f>
        <v>7.9066666666666663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8</v>
      </c>
      <c r="F35" s="14"/>
      <c r="G35" s="14"/>
      <c r="H35" s="14">
        <v>9</v>
      </c>
      <c r="I35" s="14"/>
      <c r="J35" s="14"/>
      <c r="K35" s="21">
        <f t="shared" si="24"/>
        <v>8.6666666666666661</v>
      </c>
      <c r="L35" s="16" t="str">
        <f t="shared" si="25"/>
        <v>x</v>
      </c>
      <c r="M35" s="15">
        <v>8.6999999999999993</v>
      </c>
      <c r="N35" s="15"/>
      <c r="O35" s="16">
        <f t="shared" si="26"/>
        <v>8.6866666666666656</v>
      </c>
      <c r="P35" s="16" t="str">
        <f t="shared" si="27"/>
        <v/>
      </c>
      <c r="Q35" s="15" t="str">
        <f t="shared" si="28"/>
        <v>x</v>
      </c>
      <c r="R35" s="22">
        <f t="shared" si="29"/>
        <v>8.6866666666666656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8</v>
      </c>
      <c r="F36" s="14"/>
      <c r="G36" s="14"/>
      <c r="H36" s="14">
        <v>9</v>
      </c>
      <c r="I36" s="14"/>
      <c r="J36" s="14"/>
      <c r="K36" s="21">
        <f t="shared" ref="K36" si="30">(E36+H36*2)/3</f>
        <v>8.6666666666666661</v>
      </c>
      <c r="L36" s="16" t="str">
        <f t="shared" ref="L36:L37" si="31">IF(K36&lt;3,"","x")</f>
        <v>x</v>
      </c>
      <c r="M36" s="15">
        <v>9.8000000000000007</v>
      </c>
      <c r="N36" s="15"/>
      <c r="O36" s="16">
        <f t="shared" ref="O36:O37" si="32">IF(M36&lt;&gt;"",(K36*4+M36*6)/10,"")</f>
        <v>9.3466666666666676</v>
      </c>
      <c r="P36" s="16" t="str">
        <f t="shared" ref="P36:P37" si="33">IF(N36&lt;&gt;"",ROUND((K36*4+N36*6)/10,1),"")</f>
        <v/>
      </c>
      <c r="Q36" s="15" t="str">
        <f t="shared" ref="Q36:Q37" si="34">IF(L36="x",IF(AND(O36&gt;=5,M36&gt;=3),"x",IF(AND(P36&gt;=5,N36&gt;=3),"x","")),"")</f>
        <v>x</v>
      </c>
      <c r="R36" s="22">
        <f t="shared" ref="R36" si="35">MAX(O36:P36)</f>
        <v>9.3466666666666676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si="31"/>
        <v/>
      </c>
      <c r="M37" s="14"/>
      <c r="N37" s="14"/>
      <c r="O37" s="14" t="str">
        <f t="shared" si="32"/>
        <v/>
      </c>
      <c r="P37" s="16" t="str">
        <f t="shared" si="33"/>
        <v/>
      </c>
      <c r="Q37" s="15" t="str">
        <f t="shared" si="34"/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53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48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7:Q37 O36:Q36">
    <cfRule type="cellIs" dxfId="147" priority="28" operator="lessThan">
      <formula>5</formula>
    </cfRule>
  </conditionalFormatting>
  <conditionalFormatting sqref="M11:N11 K11 K36 M36:N36">
    <cfRule type="cellIs" dxfId="146" priority="27" operator="lessThan">
      <formula>3</formula>
    </cfRule>
  </conditionalFormatting>
  <conditionalFormatting sqref="O34:Q35">
    <cfRule type="cellIs" dxfId="145" priority="26" operator="lessThan">
      <formula>5</formula>
    </cfRule>
  </conditionalFormatting>
  <conditionalFormatting sqref="K34:K35 M34:N35">
    <cfRule type="cellIs" dxfId="144" priority="25" operator="lessThan">
      <formula>3</formula>
    </cfRule>
  </conditionalFormatting>
  <conditionalFormatting sqref="O32:Q33">
    <cfRule type="cellIs" dxfId="143" priority="24" operator="lessThan">
      <formula>5</formula>
    </cfRule>
  </conditionalFormatting>
  <conditionalFormatting sqref="K32:K33 M32:N33">
    <cfRule type="cellIs" dxfId="142" priority="23" operator="lessThan">
      <formula>3</formula>
    </cfRule>
  </conditionalFormatting>
  <conditionalFormatting sqref="O30:Q31">
    <cfRule type="cellIs" dxfId="141" priority="22" operator="lessThan">
      <formula>5</formula>
    </cfRule>
  </conditionalFormatting>
  <conditionalFormatting sqref="K30:K31 M30:N31">
    <cfRule type="cellIs" dxfId="140" priority="21" operator="lessThan">
      <formula>3</formula>
    </cfRule>
  </conditionalFormatting>
  <conditionalFormatting sqref="O28:Q29">
    <cfRule type="cellIs" dxfId="139" priority="20" operator="lessThan">
      <formula>5</formula>
    </cfRule>
  </conditionalFormatting>
  <conditionalFormatting sqref="K28:K29 M28:N29">
    <cfRule type="cellIs" dxfId="138" priority="19" operator="lessThan">
      <formula>3</formula>
    </cfRule>
  </conditionalFormatting>
  <conditionalFormatting sqref="O26:Q27">
    <cfRule type="cellIs" dxfId="137" priority="18" operator="lessThan">
      <formula>5</formula>
    </cfRule>
  </conditionalFormatting>
  <conditionalFormatting sqref="K26:K27 M26:N27">
    <cfRule type="cellIs" dxfId="136" priority="17" operator="lessThan">
      <formula>3</formula>
    </cfRule>
  </conditionalFormatting>
  <conditionalFormatting sqref="O25:Q25">
    <cfRule type="cellIs" dxfId="135" priority="16" operator="lessThan">
      <formula>5</formula>
    </cfRule>
  </conditionalFormatting>
  <conditionalFormatting sqref="K25 M25:N25">
    <cfRule type="cellIs" dxfId="134" priority="15" operator="lessThan">
      <formula>3</formula>
    </cfRule>
  </conditionalFormatting>
  <conditionalFormatting sqref="O23:Q24">
    <cfRule type="cellIs" dxfId="133" priority="14" operator="lessThan">
      <formula>5</formula>
    </cfRule>
  </conditionalFormatting>
  <conditionalFormatting sqref="K23:K24 M23:N24">
    <cfRule type="cellIs" dxfId="132" priority="13" operator="lessThan">
      <formula>3</formula>
    </cfRule>
  </conditionalFormatting>
  <conditionalFormatting sqref="O21:Q22">
    <cfRule type="cellIs" dxfId="131" priority="12" operator="lessThan">
      <formula>5</formula>
    </cfRule>
  </conditionalFormatting>
  <conditionalFormatting sqref="K21:K22 M21:N22">
    <cfRule type="cellIs" dxfId="130" priority="11" operator="lessThan">
      <formula>3</formula>
    </cfRule>
  </conditionalFormatting>
  <conditionalFormatting sqref="O19:Q20">
    <cfRule type="cellIs" dxfId="129" priority="10" operator="lessThan">
      <formula>5</formula>
    </cfRule>
  </conditionalFormatting>
  <conditionalFormatting sqref="K19:K20 M19:N20">
    <cfRule type="cellIs" dxfId="128" priority="9" operator="lessThan">
      <formula>3</formula>
    </cfRule>
  </conditionalFormatting>
  <conditionalFormatting sqref="O17:Q18">
    <cfRule type="cellIs" dxfId="127" priority="8" operator="lessThan">
      <formula>5</formula>
    </cfRule>
  </conditionalFormatting>
  <conditionalFormatting sqref="K17:K18 M17:N18">
    <cfRule type="cellIs" dxfId="126" priority="7" operator="lessThan">
      <formula>3</formula>
    </cfRule>
  </conditionalFormatting>
  <conditionalFormatting sqref="O15:Q16">
    <cfRule type="cellIs" dxfId="125" priority="6" operator="lessThan">
      <formula>5</formula>
    </cfRule>
  </conditionalFormatting>
  <conditionalFormatting sqref="K15:K16 M15:N16">
    <cfRule type="cellIs" dxfId="124" priority="5" operator="lessThan">
      <formula>3</formula>
    </cfRule>
  </conditionalFormatting>
  <conditionalFormatting sqref="O14:Q14">
    <cfRule type="cellIs" dxfId="123" priority="4" operator="lessThan">
      <formula>5</formula>
    </cfRule>
  </conditionalFormatting>
  <conditionalFormatting sqref="K14 M14:N14">
    <cfRule type="cellIs" dxfId="122" priority="3" operator="lessThan">
      <formula>3</formula>
    </cfRule>
  </conditionalFormatting>
  <conditionalFormatting sqref="O12:Q13">
    <cfRule type="cellIs" dxfId="121" priority="2" operator="lessThan">
      <formula>5</formula>
    </cfRule>
  </conditionalFormatting>
  <conditionalFormatting sqref="K12:K13 M12:N13">
    <cfRule type="cellIs" dxfId="12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opLeftCell="A16" workbookViewId="0">
      <selection activeCell="M39" sqref="M39:R3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3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46</v>
      </c>
      <c r="M7" s="3" t="s">
        <v>47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7</v>
      </c>
      <c r="F11" s="14"/>
      <c r="G11" s="14"/>
      <c r="H11" s="14">
        <v>9</v>
      </c>
      <c r="I11" s="14"/>
      <c r="J11" s="14"/>
      <c r="K11" s="21">
        <f>(E11+H11*2)/3</f>
        <v>8.3333333333333339</v>
      </c>
      <c r="L11" s="16" t="str">
        <f>IF(K11&lt;3,"","x")</f>
        <v>x</v>
      </c>
      <c r="M11" s="15">
        <v>6.8</v>
      </c>
      <c r="N11" s="15"/>
      <c r="O11" s="16">
        <f>IF(M11&lt;&gt;"",(K11*4+M11*6)/10,"")</f>
        <v>7.4133333333333322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7.4133333333333322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6</v>
      </c>
      <c r="F12" s="14"/>
      <c r="G12" s="14"/>
      <c r="H12" s="14">
        <v>7</v>
      </c>
      <c r="I12" s="14"/>
      <c r="J12" s="14"/>
      <c r="K12" s="21">
        <f t="shared" ref="K12:K14" si="0">(E12+H12*2)/3</f>
        <v>6.666666666666667</v>
      </c>
      <c r="L12" s="16" t="str">
        <f t="shared" ref="L12:L14" si="1">IF(K12&lt;3,"","x")</f>
        <v>x</v>
      </c>
      <c r="M12" s="15">
        <v>7.5</v>
      </c>
      <c r="N12" s="15"/>
      <c r="O12" s="16">
        <f t="shared" ref="O12:O14" si="2">IF(M12&lt;&gt;"",(K12*4+M12*6)/10,"")</f>
        <v>7.166666666666667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4" si="5">MAX(O12:P12)</f>
        <v>7.166666666666667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6</v>
      </c>
      <c r="F13" s="14"/>
      <c r="G13" s="14"/>
      <c r="H13" s="14">
        <v>7</v>
      </c>
      <c r="I13" s="14"/>
      <c r="J13" s="14"/>
      <c r="K13" s="21">
        <f t="shared" si="0"/>
        <v>6.666666666666667</v>
      </c>
      <c r="L13" s="16" t="str">
        <f t="shared" si="1"/>
        <v>x</v>
      </c>
      <c r="M13" s="15">
        <v>5.5</v>
      </c>
      <c r="N13" s="15"/>
      <c r="O13" s="16">
        <f t="shared" si="2"/>
        <v>5.9666666666666668</v>
      </c>
      <c r="P13" s="16" t="str">
        <f t="shared" si="3"/>
        <v/>
      </c>
      <c r="Q13" s="15" t="str">
        <f t="shared" si="4"/>
        <v>x</v>
      </c>
      <c r="R13" s="22">
        <f t="shared" si="5"/>
        <v>5.9666666666666668</v>
      </c>
      <c r="S13" s="14"/>
    </row>
    <row r="14" spans="1:19" s="8" customFormat="1">
      <c r="A14" s="7">
        <v>4</v>
      </c>
      <c r="B14" s="25" t="s">
        <v>60</v>
      </c>
      <c r="C14" s="26" t="s">
        <v>61</v>
      </c>
      <c r="D14" s="27">
        <v>1995</v>
      </c>
      <c r="E14" s="14">
        <v>5</v>
      </c>
      <c r="F14" s="14"/>
      <c r="G14" s="14"/>
      <c r="H14" s="14">
        <v>8</v>
      </c>
      <c r="I14" s="14"/>
      <c r="J14" s="14"/>
      <c r="K14" s="21">
        <f t="shared" si="0"/>
        <v>7</v>
      </c>
      <c r="L14" s="16" t="str">
        <f t="shared" si="1"/>
        <v>x</v>
      </c>
      <c r="M14" s="15">
        <v>5</v>
      </c>
      <c r="N14" s="15"/>
      <c r="O14" s="16">
        <f t="shared" si="2"/>
        <v>5.8</v>
      </c>
      <c r="P14" s="16" t="str">
        <f t="shared" si="3"/>
        <v/>
      </c>
      <c r="Q14" s="15" t="str">
        <f t="shared" si="4"/>
        <v>x</v>
      </c>
      <c r="R14" s="22">
        <f t="shared" si="5"/>
        <v>5.8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9</v>
      </c>
      <c r="F15" s="14"/>
      <c r="G15" s="14"/>
      <c r="H15" s="14">
        <v>8</v>
      </c>
      <c r="I15" s="14"/>
      <c r="J15" s="14"/>
      <c r="K15" s="21">
        <f t="shared" ref="K15:K25" si="6">(E15+H15*2)/3</f>
        <v>8.3333333333333339</v>
      </c>
      <c r="L15" s="16" t="str">
        <f t="shared" ref="L15:L25" si="7">IF(K15&lt;3,"","x")</f>
        <v>x</v>
      </c>
      <c r="M15" s="15">
        <v>8</v>
      </c>
      <c r="N15" s="15"/>
      <c r="O15" s="16">
        <f t="shared" ref="O15:O25" si="8">IF(M15&lt;&gt;"",(K15*4+M15*6)/10,"")</f>
        <v>8.1333333333333346</v>
      </c>
      <c r="P15" s="16" t="str">
        <f t="shared" ref="P15:P25" si="9">IF(N15&lt;&gt;"",ROUND((K15*4+N15*6)/10,1),"")</f>
        <v/>
      </c>
      <c r="Q15" s="15" t="str">
        <f t="shared" ref="Q15:Q25" si="10">IF(L15="x",IF(AND(O15&gt;=5,M15&gt;=3),"x",IF(AND(P15&gt;=5,N15&gt;=3),"x","")),"")</f>
        <v>x</v>
      </c>
      <c r="R15" s="22">
        <f t="shared" ref="R15:R25" si="11">MAX(O15:P15)</f>
        <v>8.1333333333333346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5</v>
      </c>
      <c r="F16" s="14"/>
      <c r="G16" s="14"/>
      <c r="H16" s="14">
        <v>8</v>
      </c>
      <c r="I16" s="14"/>
      <c r="J16" s="14"/>
      <c r="K16" s="21">
        <f>(E16+H16*2)/3</f>
        <v>7</v>
      </c>
      <c r="L16" s="16" t="str">
        <f t="shared" si="7"/>
        <v>x</v>
      </c>
      <c r="M16" s="15">
        <v>3.5</v>
      </c>
      <c r="N16" s="15"/>
      <c r="O16" s="16">
        <f t="shared" si="8"/>
        <v>4.9000000000000004</v>
      </c>
      <c r="P16" s="16" t="str">
        <f t="shared" si="9"/>
        <v/>
      </c>
      <c r="Q16" s="15" t="str">
        <f t="shared" si="10"/>
        <v/>
      </c>
      <c r="R16" s="22">
        <f t="shared" si="11"/>
        <v>4.9000000000000004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5</v>
      </c>
      <c r="F17" s="14"/>
      <c r="G17" s="14"/>
      <c r="H17" s="14">
        <v>6</v>
      </c>
      <c r="I17" s="14"/>
      <c r="J17" s="14"/>
      <c r="K17" s="21">
        <f t="shared" si="6"/>
        <v>5.666666666666667</v>
      </c>
      <c r="L17" s="16" t="str">
        <f t="shared" si="7"/>
        <v>x</v>
      </c>
      <c r="M17" s="15">
        <v>4.8</v>
      </c>
      <c r="N17" s="15"/>
      <c r="O17" s="16">
        <f t="shared" si="8"/>
        <v>5.1466666666666665</v>
      </c>
      <c r="P17" s="16" t="str">
        <f t="shared" si="9"/>
        <v/>
      </c>
      <c r="Q17" s="15" t="str">
        <f t="shared" si="10"/>
        <v>x</v>
      </c>
      <c r="R17" s="22">
        <f t="shared" si="11"/>
        <v>5.1466666666666665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7</v>
      </c>
      <c r="F18" s="14"/>
      <c r="G18" s="14"/>
      <c r="H18" s="14">
        <v>8</v>
      </c>
      <c r="I18" s="14"/>
      <c r="J18" s="14"/>
      <c r="K18" s="21">
        <f t="shared" si="6"/>
        <v>7.666666666666667</v>
      </c>
      <c r="L18" s="16" t="str">
        <f t="shared" si="7"/>
        <v>x</v>
      </c>
      <c r="M18" s="15">
        <v>5</v>
      </c>
      <c r="N18" s="15"/>
      <c r="O18" s="16">
        <f t="shared" si="8"/>
        <v>6.0666666666666673</v>
      </c>
      <c r="P18" s="16" t="str">
        <f t="shared" si="9"/>
        <v/>
      </c>
      <c r="Q18" s="15" t="str">
        <f t="shared" si="10"/>
        <v>x</v>
      </c>
      <c r="R18" s="22">
        <f t="shared" si="11"/>
        <v>6.0666666666666673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8</v>
      </c>
      <c r="F19" s="14"/>
      <c r="G19" s="14"/>
      <c r="H19" s="14">
        <v>7</v>
      </c>
      <c r="I19" s="14"/>
      <c r="J19" s="14"/>
      <c r="K19" s="21">
        <f t="shared" si="6"/>
        <v>7.333333333333333</v>
      </c>
      <c r="L19" s="16" t="str">
        <f t="shared" si="7"/>
        <v>x</v>
      </c>
      <c r="M19" s="15">
        <v>5.5</v>
      </c>
      <c r="N19" s="15"/>
      <c r="O19" s="16">
        <f t="shared" si="8"/>
        <v>6.2333333333333325</v>
      </c>
      <c r="P19" s="16" t="str">
        <f t="shared" si="9"/>
        <v/>
      </c>
      <c r="Q19" s="15" t="str">
        <f t="shared" si="10"/>
        <v>x</v>
      </c>
      <c r="R19" s="22">
        <f t="shared" si="11"/>
        <v>6.2333333333333325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7</v>
      </c>
      <c r="F20" s="14"/>
      <c r="G20" s="14"/>
      <c r="H20" s="14">
        <v>5</v>
      </c>
      <c r="I20" s="14"/>
      <c r="J20" s="14"/>
      <c r="K20" s="21">
        <f t="shared" si="6"/>
        <v>5.666666666666667</v>
      </c>
      <c r="L20" s="16" t="str">
        <f t="shared" si="7"/>
        <v>x</v>
      </c>
      <c r="M20" s="15">
        <v>5.5</v>
      </c>
      <c r="N20" s="15"/>
      <c r="O20" s="16">
        <f t="shared" si="8"/>
        <v>5.5666666666666673</v>
      </c>
      <c r="P20" s="16" t="str">
        <f t="shared" si="9"/>
        <v/>
      </c>
      <c r="Q20" s="15" t="str">
        <f t="shared" si="10"/>
        <v>x</v>
      </c>
      <c r="R20" s="22">
        <f t="shared" si="11"/>
        <v>5.5666666666666673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5</v>
      </c>
      <c r="F21" s="14"/>
      <c r="G21" s="14"/>
      <c r="H21" s="14">
        <v>7</v>
      </c>
      <c r="I21" s="14"/>
      <c r="J21" s="14"/>
      <c r="K21" s="21">
        <f t="shared" si="6"/>
        <v>6.333333333333333</v>
      </c>
      <c r="L21" s="16" t="str">
        <f t="shared" si="7"/>
        <v>x</v>
      </c>
      <c r="M21" s="15">
        <v>5.5</v>
      </c>
      <c r="N21" s="15"/>
      <c r="O21" s="16">
        <f t="shared" si="8"/>
        <v>5.833333333333333</v>
      </c>
      <c r="P21" s="16" t="str">
        <f t="shared" si="9"/>
        <v/>
      </c>
      <c r="Q21" s="15" t="str">
        <f t="shared" si="10"/>
        <v>x</v>
      </c>
      <c r="R21" s="22">
        <f t="shared" si="11"/>
        <v>5.833333333333333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>
        <v>7</v>
      </c>
      <c r="F22" s="14"/>
      <c r="G22" s="14"/>
      <c r="H22" s="14">
        <v>8</v>
      </c>
      <c r="I22" s="14"/>
      <c r="J22" s="14"/>
      <c r="K22" s="21">
        <f t="shared" si="6"/>
        <v>7.666666666666667</v>
      </c>
      <c r="L22" s="16" t="str">
        <f t="shared" si="7"/>
        <v>x</v>
      </c>
      <c r="M22" s="15">
        <v>6.8</v>
      </c>
      <c r="N22" s="15"/>
      <c r="O22" s="16">
        <f t="shared" si="8"/>
        <v>7.1466666666666665</v>
      </c>
      <c r="P22" s="16" t="str">
        <f t="shared" si="9"/>
        <v/>
      </c>
      <c r="Q22" s="15" t="str">
        <f t="shared" si="10"/>
        <v>x</v>
      </c>
      <c r="R22" s="22">
        <f t="shared" si="11"/>
        <v>7.1466666666666665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si="6"/>
        <v>0</v>
      </c>
      <c r="L23" s="16" t="str">
        <f t="shared" si="7"/>
        <v/>
      </c>
      <c r="M23" s="15"/>
      <c r="N23" s="15"/>
      <c r="O23" s="16" t="str">
        <f t="shared" si="8"/>
        <v/>
      </c>
      <c r="P23" s="16" t="str">
        <f t="shared" si="9"/>
        <v/>
      </c>
      <c r="Q23" s="15" t="str">
        <f t="shared" si="10"/>
        <v/>
      </c>
      <c r="R23" s="22">
        <f t="shared" si="11"/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6</v>
      </c>
      <c r="F24" s="14"/>
      <c r="G24" s="14"/>
      <c r="H24" s="14">
        <v>8</v>
      </c>
      <c r="I24" s="14"/>
      <c r="J24" s="14"/>
      <c r="K24" s="21">
        <f t="shared" si="6"/>
        <v>7.333333333333333</v>
      </c>
      <c r="L24" s="16" t="str">
        <f t="shared" si="7"/>
        <v>x</v>
      </c>
      <c r="M24" s="15">
        <v>7.5</v>
      </c>
      <c r="N24" s="15"/>
      <c r="O24" s="16">
        <f t="shared" si="8"/>
        <v>7.4333333333333327</v>
      </c>
      <c r="P24" s="16" t="str">
        <f t="shared" si="9"/>
        <v/>
      </c>
      <c r="Q24" s="15" t="str">
        <f t="shared" si="10"/>
        <v>x</v>
      </c>
      <c r="R24" s="22">
        <f t="shared" si="11"/>
        <v>7.4333333333333327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8</v>
      </c>
      <c r="F25" s="14"/>
      <c r="G25" s="14"/>
      <c r="H25" s="14">
        <v>8</v>
      </c>
      <c r="I25" s="14"/>
      <c r="J25" s="14"/>
      <c r="K25" s="21">
        <f t="shared" si="6"/>
        <v>8</v>
      </c>
      <c r="L25" s="16" t="str">
        <f t="shared" si="7"/>
        <v>x</v>
      </c>
      <c r="M25" s="15">
        <v>7.8</v>
      </c>
      <c r="N25" s="15"/>
      <c r="O25" s="16">
        <f t="shared" si="8"/>
        <v>7.88</v>
      </c>
      <c r="P25" s="16" t="str">
        <f t="shared" si="9"/>
        <v/>
      </c>
      <c r="Q25" s="15" t="str">
        <f t="shared" si="10"/>
        <v>x</v>
      </c>
      <c r="R25" s="22">
        <f t="shared" si="11"/>
        <v>7.88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5</v>
      </c>
      <c r="F26" s="14"/>
      <c r="G26" s="14"/>
      <c r="H26" s="14">
        <v>8</v>
      </c>
      <c r="I26" s="14"/>
      <c r="J26" s="14"/>
      <c r="K26" s="21">
        <f t="shared" ref="K26:K29" si="12">(E26+H26*2)/3</f>
        <v>7</v>
      </c>
      <c r="L26" s="16" t="str">
        <f t="shared" ref="L26:L29" si="13">IF(K26&lt;3,"","x")</f>
        <v>x</v>
      </c>
      <c r="M26" s="15">
        <v>7</v>
      </c>
      <c r="N26" s="15"/>
      <c r="O26" s="16">
        <f t="shared" ref="O26:O29" si="14">IF(M26&lt;&gt;"",(K26*4+M26*6)/10,"")</f>
        <v>7</v>
      </c>
      <c r="P26" s="16" t="str">
        <f t="shared" ref="P26:P29" si="15">IF(N26&lt;&gt;"",ROUND((K26*4+N26*6)/10,1),"")</f>
        <v/>
      </c>
      <c r="Q26" s="15" t="str">
        <f t="shared" ref="Q26:Q29" si="16">IF(L26="x",IF(AND(O26&gt;=5,M26&gt;=3),"x",IF(AND(P26&gt;=5,N26&gt;=3),"x","")),"")</f>
        <v>x</v>
      </c>
      <c r="R26" s="22">
        <f t="shared" ref="R26:R29" si="17">MAX(O26:P26)</f>
        <v>7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6</v>
      </c>
      <c r="F27" s="14"/>
      <c r="G27" s="14"/>
      <c r="H27" s="14">
        <v>9</v>
      </c>
      <c r="I27" s="14"/>
      <c r="J27" s="14"/>
      <c r="K27" s="21">
        <f t="shared" si="12"/>
        <v>8</v>
      </c>
      <c r="L27" s="16" t="str">
        <f t="shared" si="13"/>
        <v>x</v>
      </c>
      <c r="M27" s="15">
        <v>7</v>
      </c>
      <c r="N27" s="15"/>
      <c r="O27" s="16">
        <f t="shared" si="14"/>
        <v>7.4</v>
      </c>
      <c r="P27" s="16" t="str">
        <f t="shared" si="15"/>
        <v/>
      </c>
      <c r="Q27" s="15" t="str">
        <f t="shared" si="16"/>
        <v>x</v>
      </c>
      <c r="R27" s="22">
        <f t="shared" si="17"/>
        <v>7.4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8</v>
      </c>
      <c r="F28" s="14"/>
      <c r="G28" s="14"/>
      <c r="H28" s="14">
        <v>9</v>
      </c>
      <c r="I28" s="14"/>
      <c r="J28" s="14"/>
      <c r="K28" s="21">
        <f t="shared" si="12"/>
        <v>8.6666666666666661</v>
      </c>
      <c r="L28" s="16" t="str">
        <f t="shared" si="13"/>
        <v>x</v>
      </c>
      <c r="M28" s="15">
        <v>7.5</v>
      </c>
      <c r="N28" s="15"/>
      <c r="O28" s="16">
        <f t="shared" si="14"/>
        <v>7.9666666666666659</v>
      </c>
      <c r="P28" s="16" t="str">
        <f t="shared" si="15"/>
        <v/>
      </c>
      <c r="Q28" s="15" t="str">
        <f t="shared" si="16"/>
        <v>x</v>
      </c>
      <c r="R28" s="22">
        <f t="shared" si="17"/>
        <v>7.9666666666666659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6</v>
      </c>
      <c r="F29" s="14"/>
      <c r="G29" s="14"/>
      <c r="H29" s="14">
        <v>9</v>
      </c>
      <c r="I29" s="14"/>
      <c r="J29" s="14"/>
      <c r="K29" s="21">
        <f t="shared" si="12"/>
        <v>8</v>
      </c>
      <c r="L29" s="16" t="str">
        <f t="shared" si="13"/>
        <v>x</v>
      </c>
      <c r="M29" s="15">
        <v>5.3</v>
      </c>
      <c r="N29" s="15"/>
      <c r="O29" s="16">
        <f t="shared" si="14"/>
        <v>6.38</v>
      </c>
      <c r="P29" s="16" t="str">
        <f t="shared" si="15"/>
        <v/>
      </c>
      <c r="Q29" s="15" t="str">
        <f t="shared" si="16"/>
        <v>x</v>
      </c>
      <c r="R29" s="22">
        <f t="shared" si="17"/>
        <v>6.38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6</v>
      </c>
      <c r="F30" s="14"/>
      <c r="G30" s="14"/>
      <c r="H30" s="14">
        <v>6</v>
      </c>
      <c r="I30" s="14"/>
      <c r="J30" s="14"/>
      <c r="K30" s="21">
        <f t="shared" ref="K30:K33" si="18">(E30+H30*2)/3</f>
        <v>6</v>
      </c>
      <c r="L30" s="16" t="str">
        <f t="shared" ref="L30:L33" si="19">IF(K30&lt;3,"","x")</f>
        <v>x</v>
      </c>
      <c r="M30" s="15">
        <v>4.8</v>
      </c>
      <c r="N30" s="15"/>
      <c r="O30" s="16">
        <f t="shared" ref="O30:O33" si="20">IF(M30&lt;&gt;"",(K30*4+M30*6)/10,"")</f>
        <v>5.2799999999999994</v>
      </c>
      <c r="P30" s="16" t="str">
        <f t="shared" ref="P30:P33" si="21">IF(N30&lt;&gt;"",ROUND((K30*4+N30*6)/10,1),"")</f>
        <v/>
      </c>
      <c r="Q30" s="15" t="str">
        <f t="shared" ref="Q30:Q33" si="22">IF(L30="x",IF(AND(O30&gt;=5,M30&gt;=3),"x",IF(AND(P30&gt;=5,N30&gt;=3),"x","")),"")</f>
        <v>x</v>
      </c>
      <c r="R30" s="22">
        <f t="shared" ref="R30:R33" si="23">MAX(O30:P30)</f>
        <v>5.2799999999999994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6</v>
      </c>
      <c r="F31" s="14"/>
      <c r="G31" s="14"/>
      <c r="H31" s="14">
        <v>5</v>
      </c>
      <c r="I31" s="14"/>
      <c r="J31" s="14"/>
      <c r="K31" s="21">
        <f t="shared" si="18"/>
        <v>5.333333333333333</v>
      </c>
      <c r="L31" s="16" t="str">
        <f t="shared" si="19"/>
        <v>x</v>
      </c>
      <c r="M31" s="15">
        <v>6.8</v>
      </c>
      <c r="N31" s="15"/>
      <c r="O31" s="16">
        <f t="shared" si="20"/>
        <v>6.2133333333333329</v>
      </c>
      <c r="P31" s="16" t="str">
        <f t="shared" si="21"/>
        <v/>
      </c>
      <c r="Q31" s="15" t="str">
        <f t="shared" si="22"/>
        <v>x</v>
      </c>
      <c r="R31" s="22">
        <f t="shared" si="23"/>
        <v>6.2133333333333329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5</v>
      </c>
      <c r="F32" s="14"/>
      <c r="G32" s="14"/>
      <c r="H32" s="14">
        <v>8</v>
      </c>
      <c r="I32" s="14"/>
      <c r="J32" s="14"/>
      <c r="K32" s="21">
        <f t="shared" si="18"/>
        <v>7</v>
      </c>
      <c r="L32" s="16" t="str">
        <f t="shared" si="19"/>
        <v>x</v>
      </c>
      <c r="M32" s="15">
        <v>7.3</v>
      </c>
      <c r="N32" s="15"/>
      <c r="O32" s="16">
        <f t="shared" si="20"/>
        <v>7.18</v>
      </c>
      <c r="P32" s="16" t="str">
        <f t="shared" si="21"/>
        <v/>
      </c>
      <c r="Q32" s="15" t="str">
        <f t="shared" si="22"/>
        <v>x</v>
      </c>
      <c r="R32" s="22">
        <f t="shared" si="23"/>
        <v>7.18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7</v>
      </c>
      <c r="F33" s="14"/>
      <c r="G33" s="14"/>
      <c r="H33" s="14">
        <v>7</v>
      </c>
      <c r="I33" s="14"/>
      <c r="J33" s="14"/>
      <c r="K33" s="21">
        <f t="shared" si="18"/>
        <v>7</v>
      </c>
      <c r="L33" s="16" t="str">
        <f t="shared" si="19"/>
        <v>x</v>
      </c>
      <c r="M33" s="15">
        <v>7.8</v>
      </c>
      <c r="N33" s="15"/>
      <c r="O33" s="16">
        <f t="shared" si="20"/>
        <v>7.4799999999999995</v>
      </c>
      <c r="P33" s="16" t="str">
        <f t="shared" si="21"/>
        <v/>
      </c>
      <c r="Q33" s="15" t="str">
        <f t="shared" si="22"/>
        <v>x</v>
      </c>
      <c r="R33" s="22">
        <f t="shared" si="23"/>
        <v>7.4799999999999995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5</v>
      </c>
      <c r="F34" s="14"/>
      <c r="G34" s="14"/>
      <c r="H34" s="14">
        <v>6</v>
      </c>
      <c r="I34" s="14"/>
      <c r="J34" s="14"/>
      <c r="K34" s="21">
        <f t="shared" ref="K34:K35" si="24">(E34+H34*2)/3</f>
        <v>5.666666666666667</v>
      </c>
      <c r="L34" s="16" t="str">
        <f t="shared" ref="L34:L35" si="25">IF(K34&lt;3,"","x")</f>
        <v>x</v>
      </c>
      <c r="M34" s="15">
        <v>6.8</v>
      </c>
      <c r="N34" s="15"/>
      <c r="O34" s="16">
        <f t="shared" ref="O34:O35" si="26">IF(M34&lt;&gt;"",(K34*4+M34*6)/10,"")</f>
        <v>6.3466666666666667</v>
      </c>
      <c r="P34" s="16" t="str">
        <f t="shared" ref="P34:P35" si="27">IF(N34&lt;&gt;"",ROUND((K34*4+N34*6)/10,1),"")</f>
        <v/>
      </c>
      <c r="Q34" s="15" t="str">
        <f t="shared" ref="Q34:Q35" si="28">IF(L34="x",IF(AND(O34&gt;=5,M34&gt;=3),"x",IF(AND(P34&gt;=5,N34&gt;=3),"x","")),"")</f>
        <v>x</v>
      </c>
      <c r="R34" s="22">
        <f t="shared" ref="R34:R35" si="29">MAX(O34:P34)</f>
        <v>6.3466666666666667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6</v>
      </c>
      <c r="F35" s="14"/>
      <c r="G35" s="14"/>
      <c r="H35" s="14">
        <v>7</v>
      </c>
      <c r="I35" s="14"/>
      <c r="J35" s="14"/>
      <c r="K35" s="21">
        <f t="shared" si="24"/>
        <v>6.666666666666667</v>
      </c>
      <c r="L35" s="16" t="str">
        <f t="shared" si="25"/>
        <v>x</v>
      </c>
      <c r="M35" s="15">
        <v>7.5</v>
      </c>
      <c r="N35" s="15"/>
      <c r="O35" s="16">
        <f t="shared" si="26"/>
        <v>7.166666666666667</v>
      </c>
      <c r="P35" s="16" t="str">
        <f t="shared" si="27"/>
        <v/>
      </c>
      <c r="Q35" s="15" t="str">
        <f t="shared" si="28"/>
        <v>x</v>
      </c>
      <c r="R35" s="22">
        <f t="shared" si="29"/>
        <v>7.166666666666667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7</v>
      </c>
      <c r="F36" s="14"/>
      <c r="G36" s="14"/>
      <c r="H36" s="14">
        <v>8</v>
      </c>
      <c r="I36" s="14"/>
      <c r="J36" s="14"/>
      <c r="K36" s="21">
        <f t="shared" ref="K36" si="30">(E36+H36*2)/3</f>
        <v>7.666666666666667</v>
      </c>
      <c r="L36" s="16" t="str">
        <f t="shared" ref="L36:L37" si="31">IF(K36&lt;3,"","x")</f>
        <v>x</v>
      </c>
      <c r="M36" s="15">
        <v>8.8000000000000007</v>
      </c>
      <c r="N36" s="15"/>
      <c r="O36" s="16">
        <f t="shared" ref="O36:O37" si="32">IF(M36&lt;&gt;"",(K36*4+M36*6)/10,"")</f>
        <v>8.3466666666666676</v>
      </c>
      <c r="P36" s="16" t="str">
        <f t="shared" ref="P36:P37" si="33">IF(N36&lt;&gt;"",ROUND((K36*4+N36*6)/10,1),"")</f>
        <v/>
      </c>
      <c r="Q36" s="15" t="str">
        <f t="shared" ref="Q36:Q37" si="34">IF(L36="x",IF(AND(O36&gt;=5,M36&gt;=3),"x",IF(AND(P36&gt;=5,N36&gt;=3),"x","")),"")</f>
        <v>x</v>
      </c>
      <c r="R36" s="22">
        <f t="shared" ref="R36" si="35">MAX(O36:P36)</f>
        <v>8.3466666666666676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si="31"/>
        <v/>
      </c>
      <c r="M37" s="14"/>
      <c r="N37" s="14"/>
      <c r="O37" s="14" t="str">
        <f t="shared" si="32"/>
        <v/>
      </c>
      <c r="P37" s="16" t="str">
        <f t="shared" si="33"/>
        <v/>
      </c>
      <c r="Q37" s="15" t="str">
        <f t="shared" si="34"/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98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45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7:Q37 O36:Q36">
    <cfRule type="cellIs" dxfId="119" priority="28" operator="lessThan">
      <formula>5</formula>
    </cfRule>
  </conditionalFormatting>
  <conditionalFormatting sqref="M11:N11 K11 K36 M36:N36">
    <cfRule type="cellIs" dxfId="118" priority="27" operator="lessThan">
      <formula>3</formula>
    </cfRule>
  </conditionalFormatting>
  <conditionalFormatting sqref="O34:Q35">
    <cfRule type="cellIs" dxfId="117" priority="26" operator="lessThan">
      <formula>5</formula>
    </cfRule>
  </conditionalFormatting>
  <conditionalFormatting sqref="K34:K35 M34:N35">
    <cfRule type="cellIs" dxfId="116" priority="25" operator="lessThan">
      <formula>3</formula>
    </cfRule>
  </conditionalFormatting>
  <conditionalFormatting sqref="O32:Q33">
    <cfRule type="cellIs" dxfId="115" priority="24" operator="lessThan">
      <formula>5</formula>
    </cfRule>
  </conditionalFormatting>
  <conditionalFormatting sqref="K32:K33 M32:N33">
    <cfRule type="cellIs" dxfId="114" priority="23" operator="lessThan">
      <formula>3</formula>
    </cfRule>
  </conditionalFormatting>
  <conditionalFormatting sqref="O30:Q31">
    <cfRule type="cellIs" dxfId="113" priority="22" operator="lessThan">
      <formula>5</formula>
    </cfRule>
  </conditionalFormatting>
  <conditionalFormatting sqref="K30:K31 M30:N31">
    <cfRule type="cellIs" dxfId="112" priority="21" operator="lessThan">
      <formula>3</formula>
    </cfRule>
  </conditionalFormatting>
  <conditionalFormatting sqref="O28:Q29">
    <cfRule type="cellIs" dxfId="111" priority="20" operator="lessThan">
      <formula>5</formula>
    </cfRule>
  </conditionalFormatting>
  <conditionalFormatting sqref="K28:K29 M28:N29">
    <cfRule type="cellIs" dxfId="110" priority="19" operator="lessThan">
      <formula>3</formula>
    </cfRule>
  </conditionalFormatting>
  <conditionalFormatting sqref="O26:Q27">
    <cfRule type="cellIs" dxfId="109" priority="18" operator="lessThan">
      <formula>5</formula>
    </cfRule>
  </conditionalFormatting>
  <conditionalFormatting sqref="K26:K27 M26:N27">
    <cfRule type="cellIs" dxfId="108" priority="17" operator="lessThan">
      <formula>3</formula>
    </cfRule>
  </conditionalFormatting>
  <conditionalFormatting sqref="O25:Q25">
    <cfRule type="cellIs" dxfId="107" priority="16" operator="lessThan">
      <formula>5</formula>
    </cfRule>
  </conditionalFormatting>
  <conditionalFormatting sqref="K25 M25:N25">
    <cfRule type="cellIs" dxfId="106" priority="15" operator="lessThan">
      <formula>3</formula>
    </cfRule>
  </conditionalFormatting>
  <conditionalFormatting sqref="O23:Q24">
    <cfRule type="cellIs" dxfId="105" priority="14" operator="lessThan">
      <formula>5</formula>
    </cfRule>
  </conditionalFormatting>
  <conditionalFormatting sqref="K23:K24 M23:N24">
    <cfRule type="cellIs" dxfId="104" priority="13" operator="lessThan">
      <formula>3</formula>
    </cfRule>
  </conditionalFormatting>
  <conditionalFormatting sqref="O21:Q22">
    <cfRule type="cellIs" dxfId="103" priority="12" operator="lessThan">
      <formula>5</formula>
    </cfRule>
  </conditionalFormatting>
  <conditionalFormatting sqref="K21:K22 M21:N22">
    <cfRule type="cellIs" dxfId="102" priority="11" operator="lessThan">
      <formula>3</formula>
    </cfRule>
  </conditionalFormatting>
  <conditionalFormatting sqref="O19:Q20">
    <cfRule type="cellIs" dxfId="101" priority="10" operator="lessThan">
      <formula>5</formula>
    </cfRule>
  </conditionalFormatting>
  <conditionalFormatting sqref="K19:K20 M19:N20">
    <cfRule type="cellIs" dxfId="100" priority="9" operator="lessThan">
      <formula>3</formula>
    </cfRule>
  </conditionalFormatting>
  <conditionalFormatting sqref="O17:Q18">
    <cfRule type="cellIs" dxfId="99" priority="8" operator="lessThan">
      <formula>5</formula>
    </cfRule>
  </conditionalFormatting>
  <conditionalFormatting sqref="K17:K18 M17:N18">
    <cfRule type="cellIs" dxfId="98" priority="7" operator="lessThan">
      <formula>3</formula>
    </cfRule>
  </conditionalFormatting>
  <conditionalFormatting sqref="O15:Q16">
    <cfRule type="cellIs" dxfId="97" priority="6" operator="lessThan">
      <formula>5</formula>
    </cfRule>
  </conditionalFormatting>
  <conditionalFormatting sqref="K15:K16 M15:N16">
    <cfRule type="cellIs" dxfId="96" priority="5" operator="lessThan">
      <formula>3</formula>
    </cfRule>
  </conditionalFormatting>
  <conditionalFormatting sqref="O14:Q14">
    <cfRule type="cellIs" dxfId="95" priority="4" operator="lessThan">
      <formula>5</formula>
    </cfRule>
  </conditionalFormatting>
  <conditionalFormatting sqref="K14 M14:N14">
    <cfRule type="cellIs" dxfId="94" priority="3" operator="lessThan">
      <formula>3</formula>
    </cfRule>
  </conditionalFormatting>
  <conditionalFormatting sqref="O12:Q13">
    <cfRule type="cellIs" dxfId="93" priority="2" operator="lessThan">
      <formula>5</formula>
    </cfRule>
  </conditionalFormatting>
  <conditionalFormatting sqref="K12:K13 M12:N13">
    <cfRule type="cellIs" dxfId="92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opLeftCell="A23" workbookViewId="0">
      <selection activeCell="M39" sqref="M39:R3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2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44</v>
      </c>
      <c r="M7" s="3" t="s">
        <v>34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7</v>
      </c>
      <c r="F11" s="14"/>
      <c r="G11" s="14"/>
      <c r="H11" s="14">
        <v>9</v>
      </c>
      <c r="I11" s="14"/>
      <c r="J11" s="14"/>
      <c r="K11" s="21">
        <f>(E11+H11*2)/3</f>
        <v>8.3333333333333339</v>
      </c>
      <c r="L11" s="16" t="str">
        <f>IF(K11&lt;3,"","x")</f>
        <v>x</v>
      </c>
      <c r="M11" s="15">
        <v>7</v>
      </c>
      <c r="N11" s="15"/>
      <c r="O11" s="16">
        <f>IF(M11&lt;&gt;"",(K11*4+M11*6)/10,"")</f>
        <v>7.5333333333333341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7.5333333333333341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6</v>
      </c>
      <c r="F12" s="14"/>
      <c r="G12" s="14"/>
      <c r="H12" s="14">
        <v>9</v>
      </c>
      <c r="I12" s="14"/>
      <c r="J12" s="14"/>
      <c r="K12" s="21">
        <f t="shared" ref="K12:K14" si="0">(E12+H12*2)/3</f>
        <v>8</v>
      </c>
      <c r="L12" s="16" t="str">
        <f t="shared" ref="L12:L14" si="1">IF(K12&lt;3,"","x")</f>
        <v>x</v>
      </c>
      <c r="M12" s="15">
        <v>5.5</v>
      </c>
      <c r="N12" s="15"/>
      <c r="O12" s="16">
        <f t="shared" ref="O12:O14" si="2">IF(M12&lt;&gt;"",(K12*4+M12*6)/10,"")</f>
        <v>6.5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4" si="5">MAX(O12:P12)</f>
        <v>6.5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7</v>
      </c>
      <c r="F13" s="14"/>
      <c r="G13" s="14"/>
      <c r="H13" s="14">
        <v>6</v>
      </c>
      <c r="I13" s="14"/>
      <c r="J13" s="14"/>
      <c r="K13" s="21">
        <f t="shared" si="0"/>
        <v>6.333333333333333</v>
      </c>
      <c r="L13" s="16" t="str">
        <f t="shared" si="1"/>
        <v>x</v>
      </c>
      <c r="M13" s="15">
        <v>5</v>
      </c>
      <c r="N13" s="15"/>
      <c r="O13" s="16">
        <f t="shared" si="2"/>
        <v>5.5333333333333332</v>
      </c>
      <c r="P13" s="16" t="str">
        <f t="shared" si="3"/>
        <v/>
      </c>
      <c r="Q13" s="15" t="str">
        <f t="shared" si="4"/>
        <v>x</v>
      </c>
      <c r="R13" s="22">
        <f t="shared" si="5"/>
        <v>5.5333333333333332</v>
      </c>
      <c r="S13" s="14"/>
    </row>
    <row r="14" spans="1:19" s="8" customFormat="1">
      <c r="A14" s="7">
        <v>4</v>
      </c>
      <c r="B14" s="25" t="s">
        <v>60</v>
      </c>
      <c r="C14" s="26" t="s">
        <v>61</v>
      </c>
      <c r="D14" s="27">
        <v>1995</v>
      </c>
      <c r="E14" s="14">
        <v>5</v>
      </c>
      <c r="F14" s="14"/>
      <c r="G14" s="14"/>
      <c r="H14" s="14">
        <v>7</v>
      </c>
      <c r="I14" s="14"/>
      <c r="J14" s="14"/>
      <c r="K14" s="21">
        <f t="shared" si="0"/>
        <v>6.333333333333333</v>
      </c>
      <c r="L14" s="16" t="str">
        <f t="shared" si="1"/>
        <v>x</v>
      </c>
      <c r="M14" s="15">
        <v>5</v>
      </c>
      <c r="N14" s="15"/>
      <c r="O14" s="16">
        <f t="shared" si="2"/>
        <v>5.5333333333333332</v>
      </c>
      <c r="P14" s="16" t="str">
        <f t="shared" si="3"/>
        <v/>
      </c>
      <c r="Q14" s="15" t="str">
        <f t="shared" si="4"/>
        <v>x</v>
      </c>
      <c r="R14" s="22">
        <f t="shared" si="5"/>
        <v>5.5333333333333332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7</v>
      </c>
      <c r="F15" s="14"/>
      <c r="G15" s="14"/>
      <c r="H15" s="14">
        <v>9</v>
      </c>
      <c r="I15" s="14"/>
      <c r="J15" s="14"/>
      <c r="K15" s="21">
        <f t="shared" ref="K15:K25" si="6">(E15+H15*2)/3</f>
        <v>8.3333333333333339</v>
      </c>
      <c r="L15" s="16" t="str">
        <f t="shared" ref="L15:L25" si="7">IF(K15&lt;3,"","x")</f>
        <v>x</v>
      </c>
      <c r="M15" s="15">
        <v>9.8000000000000007</v>
      </c>
      <c r="N15" s="15"/>
      <c r="O15" s="16">
        <f t="shared" ref="O15:O25" si="8">IF(M15&lt;&gt;"",(K15*4+M15*6)/10,"")</f>
        <v>9.2133333333333347</v>
      </c>
      <c r="P15" s="16" t="str">
        <f t="shared" ref="P15:P25" si="9">IF(N15&lt;&gt;"",ROUND((K15*4+N15*6)/10,1),"")</f>
        <v/>
      </c>
      <c r="Q15" s="15" t="str">
        <f t="shared" ref="Q15:Q25" si="10">IF(L15="x",IF(AND(O15&gt;=5,M15&gt;=3),"x",IF(AND(P15&gt;=5,N15&gt;=3),"x","")),"")</f>
        <v>x</v>
      </c>
      <c r="R15" s="22">
        <f t="shared" ref="R15:R25" si="11">MAX(O15:P15)</f>
        <v>9.2133333333333347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6</v>
      </c>
      <c r="F16" s="14"/>
      <c r="G16" s="14"/>
      <c r="H16" s="14">
        <v>7</v>
      </c>
      <c r="I16" s="14"/>
      <c r="J16" s="14"/>
      <c r="K16" s="21">
        <f t="shared" si="6"/>
        <v>6.666666666666667</v>
      </c>
      <c r="L16" s="16" t="str">
        <f t="shared" si="7"/>
        <v>x</v>
      </c>
      <c r="M16" s="15">
        <v>6.8</v>
      </c>
      <c r="N16" s="15"/>
      <c r="O16" s="16">
        <f t="shared" si="8"/>
        <v>6.746666666666667</v>
      </c>
      <c r="P16" s="16" t="str">
        <f t="shared" si="9"/>
        <v/>
      </c>
      <c r="Q16" s="15" t="str">
        <f t="shared" si="10"/>
        <v>x</v>
      </c>
      <c r="R16" s="22">
        <f t="shared" si="11"/>
        <v>6.746666666666667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7</v>
      </c>
      <c r="F17" s="14"/>
      <c r="G17" s="14"/>
      <c r="H17" s="14">
        <v>7</v>
      </c>
      <c r="I17" s="14"/>
      <c r="J17" s="14"/>
      <c r="K17" s="21">
        <f t="shared" si="6"/>
        <v>7</v>
      </c>
      <c r="L17" s="16" t="str">
        <f t="shared" si="7"/>
        <v>x</v>
      </c>
      <c r="M17" s="15">
        <v>6.8</v>
      </c>
      <c r="N17" s="15"/>
      <c r="O17" s="16">
        <f t="shared" si="8"/>
        <v>6.88</v>
      </c>
      <c r="P17" s="16" t="str">
        <f t="shared" si="9"/>
        <v/>
      </c>
      <c r="Q17" s="15" t="str">
        <f t="shared" si="10"/>
        <v>x</v>
      </c>
      <c r="R17" s="22">
        <f t="shared" si="11"/>
        <v>6.88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7</v>
      </c>
      <c r="F18" s="14"/>
      <c r="G18" s="14"/>
      <c r="H18" s="14">
        <v>7</v>
      </c>
      <c r="I18" s="14"/>
      <c r="J18" s="14"/>
      <c r="K18" s="21">
        <f t="shared" si="6"/>
        <v>7</v>
      </c>
      <c r="L18" s="16" t="str">
        <f t="shared" si="7"/>
        <v>x</v>
      </c>
      <c r="M18" s="15">
        <v>6.8</v>
      </c>
      <c r="N18" s="15"/>
      <c r="O18" s="16">
        <f t="shared" si="8"/>
        <v>6.88</v>
      </c>
      <c r="P18" s="16" t="str">
        <f t="shared" si="9"/>
        <v/>
      </c>
      <c r="Q18" s="15" t="str">
        <f t="shared" si="10"/>
        <v>x</v>
      </c>
      <c r="R18" s="22">
        <f t="shared" si="11"/>
        <v>6.88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10</v>
      </c>
      <c r="F19" s="14"/>
      <c r="G19" s="14"/>
      <c r="H19" s="14">
        <v>9</v>
      </c>
      <c r="I19" s="14"/>
      <c r="J19" s="14"/>
      <c r="K19" s="21">
        <f t="shared" si="6"/>
        <v>9.3333333333333339</v>
      </c>
      <c r="L19" s="16" t="str">
        <f t="shared" si="7"/>
        <v>x</v>
      </c>
      <c r="M19" s="15">
        <v>8.3000000000000007</v>
      </c>
      <c r="N19" s="15"/>
      <c r="O19" s="16">
        <f t="shared" si="8"/>
        <v>8.7133333333333347</v>
      </c>
      <c r="P19" s="16" t="str">
        <f t="shared" si="9"/>
        <v/>
      </c>
      <c r="Q19" s="15" t="str">
        <f t="shared" si="10"/>
        <v>x</v>
      </c>
      <c r="R19" s="22">
        <f t="shared" si="11"/>
        <v>8.7133333333333347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7</v>
      </c>
      <c r="F20" s="14"/>
      <c r="G20" s="14"/>
      <c r="H20" s="14">
        <v>9</v>
      </c>
      <c r="I20" s="14"/>
      <c r="J20" s="14"/>
      <c r="K20" s="21">
        <f t="shared" si="6"/>
        <v>8.3333333333333339</v>
      </c>
      <c r="L20" s="16" t="str">
        <f t="shared" si="7"/>
        <v>x</v>
      </c>
      <c r="M20" s="15">
        <v>8.5</v>
      </c>
      <c r="N20" s="15"/>
      <c r="O20" s="16">
        <f t="shared" si="8"/>
        <v>8.4333333333333336</v>
      </c>
      <c r="P20" s="16" t="str">
        <f t="shared" si="9"/>
        <v/>
      </c>
      <c r="Q20" s="15" t="str">
        <f t="shared" si="10"/>
        <v>x</v>
      </c>
      <c r="R20" s="22">
        <f t="shared" si="11"/>
        <v>8.4333333333333336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6</v>
      </c>
      <c r="F21" s="14"/>
      <c r="G21" s="14"/>
      <c r="H21" s="14">
        <v>8</v>
      </c>
      <c r="I21" s="14"/>
      <c r="J21" s="14"/>
      <c r="K21" s="21">
        <f t="shared" si="6"/>
        <v>7.333333333333333</v>
      </c>
      <c r="L21" s="16" t="str">
        <f t="shared" si="7"/>
        <v>x</v>
      </c>
      <c r="M21" s="15">
        <v>7.8</v>
      </c>
      <c r="N21" s="15"/>
      <c r="O21" s="16">
        <f t="shared" si="8"/>
        <v>7.6133333333333324</v>
      </c>
      <c r="P21" s="16" t="str">
        <f t="shared" si="9"/>
        <v/>
      </c>
      <c r="Q21" s="15" t="str">
        <f t="shared" si="10"/>
        <v>x</v>
      </c>
      <c r="R21" s="22">
        <f t="shared" si="11"/>
        <v>7.6133333333333324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/>
      <c r="F22" s="14"/>
      <c r="G22" s="14"/>
      <c r="H22" s="14"/>
      <c r="I22" s="14"/>
      <c r="J22" s="14"/>
      <c r="K22" s="21">
        <f t="shared" si="6"/>
        <v>0</v>
      </c>
      <c r="L22" s="16" t="str">
        <f t="shared" si="7"/>
        <v/>
      </c>
      <c r="M22" s="15"/>
      <c r="N22" s="15"/>
      <c r="O22" s="16" t="str">
        <f t="shared" si="8"/>
        <v/>
      </c>
      <c r="P22" s="16" t="str">
        <f t="shared" si="9"/>
        <v/>
      </c>
      <c r="Q22" s="15" t="str">
        <f t="shared" si="10"/>
        <v/>
      </c>
      <c r="R22" s="22">
        <f t="shared" si="11"/>
        <v>0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si="6"/>
        <v>0</v>
      </c>
      <c r="L23" s="16" t="str">
        <f t="shared" si="7"/>
        <v/>
      </c>
      <c r="M23" s="15"/>
      <c r="N23" s="15"/>
      <c r="O23" s="16" t="str">
        <f t="shared" si="8"/>
        <v/>
      </c>
      <c r="P23" s="16" t="str">
        <f t="shared" si="9"/>
        <v/>
      </c>
      <c r="Q23" s="15" t="str">
        <f t="shared" si="10"/>
        <v/>
      </c>
      <c r="R23" s="22">
        <f t="shared" si="11"/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7</v>
      </c>
      <c r="F24" s="14"/>
      <c r="G24" s="14"/>
      <c r="H24" s="14">
        <v>7</v>
      </c>
      <c r="I24" s="14"/>
      <c r="J24" s="14"/>
      <c r="K24" s="21">
        <f t="shared" si="6"/>
        <v>7</v>
      </c>
      <c r="L24" s="16" t="str">
        <f t="shared" si="7"/>
        <v>x</v>
      </c>
      <c r="M24" s="15">
        <v>4.8</v>
      </c>
      <c r="N24" s="15"/>
      <c r="O24" s="16">
        <f t="shared" si="8"/>
        <v>5.68</v>
      </c>
      <c r="P24" s="16" t="str">
        <f t="shared" si="9"/>
        <v/>
      </c>
      <c r="Q24" s="15" t="str">
        <f t="shared" si="10"/>
        <v>x</v>
      </c>
      <c r="R24" s="22">
        <f t="shared" si="11"/>
        <v>5.68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7</v>
      </c>
      <c r="F25" s="14"/>
      <c r="G25" s="14"/>
      <c r="H25" s="14">
        <v>9</v>
      </c>
      <c r="I25" s="14"/>
      <c r="J25" s="14"/>
      <c r="K25" s="21">
        <f t="shared" si="6"/>
        <v>8.3333333333333339</v>
      </c>
      <c r="L25" s="16" t="str">
        <f t="shared" si="7"/>
        <v>x</v>
      </c>
      <c r="M25" s="15">
        <v>6.5</v>
      </c>
      <c r="N25" s="15"/>
      <c r="O25" s="16">
        <f t="shared" si="8"/>
        <v>7.2333333333333343</v>
      </c>
      <c r="P25" s="16" t="str">
        <f t="shared" si="9"/>
        <v/>
      </c>
      <c r="Q25" s="15" t="str">
        <f t="shared" si="10"/>
        <v>x</v>
      </c>
      <c r="R25" s="22">
        <f t="shared" si="11"/>
        <v>7.2333333333333343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7</v>
      </c>
      <c r="F26" s="14"/>
      <c r="G26" s="14"/>
      <c r="H26" s="14">
        <v>7</v>
      </c>
      <c r="I26" s="14"/>
      <c r="J26" s="14"/>
      <c r="K26" s="21">
        <f t="shared" ref="K26:K29" si="12">(E26+H26*2)/3</f>
        <v>7</v>
      </c>
      <c r="L26" s="16" t="str">
        <f t="shared" ref="L26:L29" si="13">IF(K26&lt;3,"","x")</f>
        <v>x</v>
      </c>
      <c r="M26" s="15">
        <v>6.8</v>
      </c>
      <c r="N26" s="15"/>
      <c r="O26" s="16">
        <f t="shared" ref="O26:O29" si="14">IF(M26&lt;&gt;"",(K26*4+M26*6)/10,"")</f>
        <v>6.88</v>
      </c>
      <c r="P26" s="16" t="str">
        <f t="shared" ref="P26:P29" si="15">IF(N26&lt;&gt;"",ROUND((K26*4+N26*6)/10,1),"")</f>
        <v/>
      </c>
      <c r="Q26" s="15" t="str">
        <f t="shared" ref="Q26:Q29" si="16">IF(L26="x",IF(AND(O26&gt;=5,M26&gt;=3),"x",IF(AND(P26&gt;=5,N26&gt;=3),"x","")),"")</f>
        <v>x</v>
      </c>
      <c r="R26" s="22">
        <f t="shared" ref="R26:R29" si="17">MAX(O26:P26)</f>
        <v>6.88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7</v>
      </c>
      <c r="F27" s="14"/>
      <c r="G27" s="14"/>
      <c r="H27" s="14">
        <v>7</v>
      </c>
      <c r="I27" s="14"/>
      <c r="J27" s="14"/>
      <c r="K27" s="21">
        <f t="shared" si="12"/>
        <v>7</v>
      </c>
      <c r="L27" s="16" t="str">
        <f t="shared" si="13"/>
        <v>x</v>
      </c>
      <c r="M27" s="15">
        <v>8.5</v>
      </c>
      <c r="N27" s="15"/>
      <c r="O27" s="16">
        <f t="shared" si="14"/>
        <v>7.9</v>
      </c>
      <c r="P27" s="16" t="str">
        <f t="shared" si="15"/>
        <v/>
      </c>
      <c r="Q27" s="15" t="str">
        <f t="shared" si="16"/>
        <v>x</v>
      </c>
      <c r="R27" s="22">
        <f t="shared" si="17"/>
        <v>7.9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8</v>
      </c>
      <c r="F28" s="14"/>
      <c r="G28" s="14"/>
      <c r="H28" s="14">
        <v>9</v>
      </c>
      <c r="I28" s="14"/>
      <c r="J28" s="14"/>
      <c r="K28" s="21">
        <f t="shared" si="12"/>
        <v>8.6666666666666661</v>
      </c>
      <c r="L28" s="16" t="str">
        <f t="shared" si="13"/>
        <v>x</v>
      </c>
      <c r="M28" s="15">
        <v>7.5</v>
      </c>
      <c r="N28" s="15"/>
      <c r="O28" s="16">
        <f t="shared" si="14"/>
        <v>7.9666666666666659</v>
      </c>
      <c r="P28" s="16" t="str">
        <f t="shared" si="15"/>
        <v/>
      </c>
      <c r="Q28" s="15" t="str">
        <f t="shared" si="16"/>
        <v>x</v>
      </c>
      <c r="R28" s="22">
        <f t="shared" si="17"/>
        <v>7.9666666666666659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5</v>
      </c>
      <c r="F29" s="14"/>
      <c r="G29" s="14"/>
      <c r="H29" s="14">
        <v>7</v>
      </c>
      <c r="I29" s="14"/>
      <c r="J29" s="14"/>
      <c r="K29" s="21">
        <f t="shared" si="12"/>
        <v>6.333333333333333</v>
      </c>
      <c r="L29" s="16" t="str">
        <f t="shared" si="13"/>
        <v>x</v>
      </c>
      <c r="M29" s="15">
        <v>6</v>
      </c>
      <c r="N29" s="15"/>
      <c r="O29" s="16">
        <f t="shared" si="14"/>
        <v>6.1333333333333329</v>
      </c>
      <c r="P29" s="16" t="str">
        <f t="shared" si="15"/>
        <v/>
      </c>
      <c r="Q29" s="15" t="str">
        <f t="shared" si="16"/>
        <v>x</v>
      </c>
      <c r="R29" s="22">
        <f t="shared" si="17"/>
        <v>6.1333333333333329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5</v>
      </c>
      <c r="F30" s="14"/>
      <c r="G30" s="14"/>
      <c r="H30" s="14">
        <v>7</v>
      </c>
      <c r="I30" s="14"/>
      <c r="J30" s="14"/>
      <c r="K30" s="21">
        <f t="shared" ref="K30:K33" si="18">(E30+H30*2)/3</f>
        <v>6.333333333333333</v>
      </c>
      <c r="L30" s="16" t="str">
        <f t="shared" ref="L30:L33" si="19">IF(K30&lt;3,"","x")</f>
        <v>x</v>
      </c>
      <c r="M30" s="15">
        <v>4.5</v>
      </c>
      <c r="N30" s="15"/>
      <c r="O30" s="16">
        <f t="shared" ref="O30:O33" si="20">IF(M30&lt;&gt;"",(K30*4+M30*6)/10,"")</f>
        <v>5.2333333333333325</v>
      </c>
      <c r="P30" s="16" t="str">
        <f t="shared" ref="P30:P33" si="21">IF(N30&lt;&gt;"",ROUND((K30*4+N30*6)/10,1),"")</f>
        <v/>
      </c>
      <c r="Q30" s="15" t="str">
        <f t="shared" ref="Q30:Q33" si="22">IF(L30="x",IF(AND(O30&gt;=5,M30&gt;=3),"x",IF(AND(P30&gt;=5,N30&gt;=3),"x","")),"")</f>
        <v>x</v>
      </c>
      <c r="R30" s="22">
        <f t="shared" ref="R30:R33" si="23">MAX(O30:P30)</f>
        <v>5.2333333333333325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7</v>
      </c>
      <c r="F31" s="14"/>
      <c r="G31" s="14"/>
      <c r="H31" s="14">
        <v>5</v>
      </c>
      <c r="I31" s="14"/>
      <c r="J31" s="14"/>
      <c r="K31" s="21">
        <f t="shared" si="18"/>
        <v>5.666666666666667</v>
      </c>
      <c r="L31" s="16" t="str">
        <f t="shared" si="19"/>
        <v>x</v>
      </c>
      <c r="M31" s="15">
        <v>7.3</v>
      </c>
      <c r="N31" s="15"/>
      <c r="O31" s="16">
        <f t="shared" si="20"/>
        <v>6.6466666666666665</v>
      </c>
      <c r="P31" s="16" t="str">
        <f t="shared" si="21"/>
        <v/>
      </c>
      <c r="Q31" s="15" t="str">
        <f t="shared" si="22"/>
        <v>x</v>
      </c>
      <c r="R31" s="22">
        <f t="shared" si="23"/>
        <v>6.6466666666666665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7</v>
      </c>
      <c r="F32" s="14"/>
      <c r="G32" s="14"/>
      <c r="H32" s="14">
        <v>5</v>
      </c>
      <c r="I32" s="14"/>
      <c r="J32" s="14"/>
      <c r="K32" s="21">
        <f t="shared" si="18"/>
        <v>5.666666666666667</v>
      </c>
      <c r="L32" s="16" t="str">
        <f t="shared" si="19"/>
        <v>x</v>
      </c>
      <c r="M32" s="15">
        <v>7.8</v>
      </c>
      <c r="N32" s="15"/>
      <c r="O32" s="16">
        <f t="shared" si="20"/>
        <v>6.9466666666666672</v>
      </c>
      <c r="P32" s="16" t="str">
        <f t="shared" si="21"/>
        <v/>
      </c>
      <c r="Q32" s="15" t="str">
        <f t="shared" si="22"/>
        <v>x</v>
      </c>
      <c r="R32" s="22">
        <f t="shared" si="23"/>
        <v>6.9466666666666672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7</v>
      </c>
      <c r="F33" s="14"/>
      <c r="G33" s="14"/>
      <c r="H33" s="14">
        <v>9</v>
      </c>
      <c r="I33" s="14"/>
      <c r="J33" s="14"/>
      <c r="K33" s="21">
        <f t="shared" si="18"/>
        <v>8.3333333333333339</v>
      </c>
      <c r="L33" s="16" t="str">
        <f t="shared" si="19"/>
        <v>x</v>
      </c>
      <c r="M33" s="15">
        <v>6.3</v>
      </c>
      <c r="N33" s="15"/>
      <c r="O33" s="16">
        <f t="shared" si="20"/>
        <v>7.1133333333333324</v>
      </c>
      <c r="P33" s="16" t="str">
        <f t="shared" si="21"/>
        <v/>
      </c>
      <c r="Q33" s="15" t="str">
        <f t="shared" si="22"/>
        <v>x</v>
      </c>
      <c r="R33" s="22">
        <f t="shared" si="23"/>
        <v>7.1133333333333324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7</v>
      </c>
      <c r="F34" s="14"/>
      <c r="G34" s="14"/>
      <c r="H34" s="14">
        <v>7</v>
      </c>
      <c r="I34" s="14"/>
      <c r="J34" s="14"/>
      <c r="K34" s="21">
        <f t="shared" ref="K34:K35" si="24">(E34+H34*2)/3</f>
        <v>7</v>
      </c>
      <c r="L34" s="16" t="str">
        <f t="shared" ref="L34:L35" si="25">IF(K34&lt;3,"","x")</f>
        <v>x</v>
      </c>
      <c r="M34" s="15">
        <v>7.8</v>
      </c>
      <c r="N34" s="15"/>
      <c r="O34" s="16">
        <f t="shared" ref="O34:O35" si="26">IF(M34&lt;&gt;"",(K34*4+M34*6)/10,"")</f>
        <v>7.4799999999999995</v>
      </c>
      <c r="P34" s="16" t="str">
        <f t="shared" ref="P34:P35" si="27">IF(N34&lt;&gt;"",ROUND((K34*4+N34*6)/10,1),"")</f>
        <v/>
      </c>
      <c r="Q34" s="15" t="str">
        <f t="shared" ref="Q34:Q35" si="28">IF(L34="x",IF(AND(O34&gt;=5,M34&gt;=3),"x",IF(AND(P34&gt;=5,N34&gt;=3),"x","")),"")</f>
        <v>x</v>
      </c>
      <c r="R34" s="22">
        <f t="shared" ref="R34:R35" si="29">MAX(O34:P34)</f>
        <v>7.4799999999999995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8</v>
      </c>
      <c r="F35" s="14"/>
      <c r="G35" s="14"/>
      <c r="H35" s="14">
        <v>9</v>
      </c>
      <c r="I35" s="14"/>
      <c r="J35" s="14"/>
      <c r="K35" s="21">
        <f t="shared" si="24"/>
        <v>8.6666666666666661</v>
      </c>
      <c r="L35" s="16" t="str">
        <f t="shared" si="25"/>
        <v>x</v>
      </c>
      <c r="M35" s="15">
        <v>8.5</v>
      </c>
      <c r="N35" s="15"/>
      <c r="O35" s="16">
        <f t="shared" si="26"/>
        <v>8.5666666666666664</v>
      </c>
      <c r="P35" s="16" t="str">
        <f t="shared" si="27"/>
        <v/>
      </c>
      <c r="Q35" s="15" t="str">
        <f t="shared" si="28"/>
        <v>x</v>
      </c>
      <c r="R35" s="22">
        <f t="shared" si="29"/>
        <v>8.5666666666666664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8</v>
      </c>
      <c r="F36" s="14"/>
      <c r="G36" s="14"/>
      <c r="H36" s="14">
        <v>9</v>
      </c>
      <c r="I36" s="14"/>
      <c r="J36" s="14"/>
      <c r="K36" s="21">
        <f t="shared" ref="K36" si="30">(E36+H36*2)/3</f>
        <v>8.6666666666666661</v>
      </c>
      <c r="L36" s="16" t="str">
        <f t="shared" ref="L36:L37" si="31">IF(K36&lt;3,"","x")</f>
        <v>x</v>
      </c>
      <c r="M36" s="15">
        <v>9.8000000000000007</v>
      </c>
      <c r="N36" s="15"/>
      <c r="O36" s="16">
        <f t="shared" ref="O36:O37" si="32">IF(M36&lt;&gt;"",(K36*4+M36*6)/10,"")</f>
        <v>9.3466666666666676</v>
      </c>
      <c r="P36" s="16" t="str">
        <f t="shared" ref="P36:P37" si="33">IF(N36&lt;&gt;"",ROUND((K36*4+N36*6)/10,1),"")</f>
        <v/>
      </c>
      <c r="Q36" s="15" t="str">
        <f t="shared" ref="Q36:Q37" si="34">IF(L36="x",IF(AND(O36&gt;=5,M36&gt;=3),"x",IF(AND(P36&gt;=5,N36&gt;=3),"x","")),"")</f>
        <v>x</v>
      </c>
      <c r="R36" s="22">
        <f t="shared" ref="R36" si="35">MAX(O36:P36)</f>
        <v>9.3466666666666676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si="31"/>
        <v/>
      </c>
      <c r="M37" s="14"/>
      <c r="N37" s="14"/>
      <c r="O37" s="14" t="str">
        <f t="shared" si="32"/>
        <v/>
      </c>
      <c r="P37" s="16" t="str">
        <f t="shared" si="33"/>
        <v/>
      </c>
      <c r="Q37" s="15" t="str">
        <f t="shared" si="34"/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98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45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7:Q37 O36:Q36">
    <cfRule type="cellIs" dxfId="91" priority="28" operator="lessThan">
      <formula>5</formula>
    </cfRule>
  </conditionalFormatting>
  <conditionalFormatting sqref="M11:N11 K11 K36 M36:N36">
    <cfRule type="cellIs" dxfId="90" priority="27" operator="lessThan">
      <formula>3</formula>
    </cfRule>
  </conditionalFormatting>
  <conditionalFormatting sqref="O34:Q35">
    <cfRule type="cellIs" dxfId="89" priority="26" operator="lessThan">
      <formula>5</formula>
    </cfRule>
  </conditionalFormatting>
  <conditionalFormatting sqref="K34:K35 M34:N35">
    <cfRule type="cellIs" dxfId="88" priority="25" operator="lessThan">
      <formula>3</formula>
    </cfRule>
  </conditionalFormatting>
  <conditionalFormatting sqref="O32:Q33">
    <cfRule type="cellIs" dxfId="87" priority="24" operator="lessThan">
      <formula>5</formula>
    </cfRule>
  </conditionalFormatting>
  <conditionalFormatting sqref="K32:K33 M32:N33">
    <cfRule type="cellIs" dxfId="86" priority="23" operator="lessThan">
      <formula>3</formula>
    </cfRule>
  </conditionalFormatting>
  <conditionalFormatting sqref="O30:Q31">
    <cfRule type="cellIs" dxfId="85" priority="22" operator="lessThan">
      <formula>5</formula>
    </cfRule>
  </conditionalFormatting>
  <conditionalFormatting sqref="K30:K31 M30:N31">
    <cfRule type="cellIs" dxfId="84" priority="21" operator="lessThan">
      <formula>3</formula>
    </cfRule>
  </conditionalFormatting>
  <conditionalFormatting sqref="O28:Q29">
    <cfRule type="cellIs" dxfId="83" priority="20" operator="lessThan">
      <formula>5</formula>
    </cfRule>
  </conditionalFormatting>
  <conditionalFormatting sqref="K28:K29 M28:N29">
    <cfRule type="cellIs" dxfId="82" priority="19" operator="lessThan">
      <formula>3</formula>
    </cfRule>
  </conditionalFormatting>
  <conditionalFormatting sqref="O26:Q27">
    <cfRule type="cellIs" dxfId="81" priority="18" operator="lessThan">
      <formula>5</formula>
    </cfRule>
  </conditionalFormatting>
  <conditionalFormatting sqref="K26:K27 M26:N27">
    <cfRule type="cellIs" dxfId="80" priority="17" operator="lessThan">
      <formula>3</formula>
    </cfRule>
  </conditionalFormatting>
  <conditionalFormatting sqref="O25:Q25">
    <cfRule type="cellIs" dxfId="79" priority="16" operator="lessThan">
      <formula>5</formula>
    </cfRule>
  </conditionalFormatting>
  <conditionalFormatting sqref="K25 M25:N25">
    <cfRule type="cellIs" dxfId="78" priority="15" operator="lessThan">
      <formula>3</formula>
    </cfRule>
  </conditionalFormatting>
  <conditionalFormatting sqref="O23:Q24">
    <cfRule type="cellIs" dxfId="77" priority="14" operator="lessThan">
      <formula>5</formula>
    </cfRule>
  </conditionalFormatting>
  <conditionalFormatting sqref="K23:K24 M23:N24">
    <cfRule type="cellIs" dxfId="76" priority="13" operator="lessThan">
      <formula>3</formula>
    </cfRule>
  </conditionalFormatting>
  <conditionalFormatting sqref="O21:Q22">
    <cfRule type="cellIs" dxfId="75" priority="12" operator="lessThan">
      <formula>5</formula>
    </cfRule>
  </conditionalFormatting>
  <conditionalFormatting sqref="K21:K22 M21:N22">
    <cfRule type="cellIs" dxfId="74" priority="11" operator="lessThan">
      <formula>3</formula>
    </cfRule>
  </conditionalFormatting>
  <conditionalFormatting sqref="O19:Q20">
    <cfRule type="cellIs" dxfId="73" priority="10" operator="lessThan">
      <formula>5</formula>
    </cfRule>
  </conditionalFormatting>
  <conditionalFormatting sqref="K19:K20 M19:N20">
    <cfRule type="cellIs" dxfId="72" priority="9" operator="lessThan">
      <formula>3</formula>
    </cfRule>
  </conditionalFormatting>
  <conditionalFormatting sqref="O17:Q18">
    <cfRule type="cellIs" dxfId="71" priority="8" operator="lessThan">
      <formula>5</formula>
    </cfRule>
  </conditionalFormatting>
  <conditionalFormatting sqref="K17:K18 M17:N18">
    <cfRule type="cellIs" dxfId="70" priority="7" operator="lessThan">
      <formula>3</formula>
    </cfRule>
  </conditionalFormatting>
  <conditionalFormatting sqref="O15:Q16">
    <cfRule type="cellIs" dxfId="69" priority="6" operator="lessThan">
      <formula>5</formula>
    </cfRule>
  </conditionalFormatting>
  <conditionalFormatting sqref="K15:K16 M15:N16">
    <cfRule type="cellIs" dxfId="68" priority="5" operator="lessThan">
      <formula>3</formula>
    </cfRule>
  </conditionalFormatting>
  <conditionalFormatting sqref="O14:Q14">
    <cfRule type="cellIs" dxfId="67" priority="4" operator="lessThan">
      <formula>5</formula>
    </cfRule>
  </conditionalFormatting>
  <conditionalFormatting sqref="K14 M14:N14">
    <cfRule type="cellIs" dxfId="66" priority="3" operator="lessThan">
      <formula>3</formula>
    </cfRule>
  </conditionalFormatting>
  <conditionalFormatting sqref="O12:Q13">
    <cfRule type="cellIs" dxfId="65" priority="2" operator="lessThan">
      <formula>5</formula>
    </cfRule>
  </conditionalFormatting>
  <conditionalFormatting sqref="K12:K13 M12:N13">
    <cfRule type="cellIs" dxfId="64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opLeftCell="A8" workbookViewId="0">
      <selection activeCell="M39" sqref="M39:R3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5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38</v>
      </c>
      <c r="M7" s="3" t="s">
        <v>39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4.5</v>
      </c>
      <c r="F11" s="14">
        <v>10</v>
      </c>
      <c r="G11" s="14"/>
      <c r="H11" s="14">
        <v>10</v>
      </c>
      <c r="I11" s="14">
        <v>9.3000000000000007</v>
      </c>
      <c r="J11" s="14"/>
      <c r="K11" s="21">
        <f>(E11+F11+H11*2+I11*2)/6</f>
        <v>8.85</v>
      </c>
      <c r="L11" s="16" t="str">
        <f>IF(K11&lt;3,"","x")</f>
        <v>x</v>
      </c>
      <c r="M11" s="15">
        <v>8</v>
      </c>
      <c r="N11" s="15"/>
      <c r="O11" s="16">
        <f>IF(M11&lt;&gt;"",ROUND((K11*4+M11*6)/10,1),"")</f>
        <v>8.3000000000000007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8.3000000000000007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4.3</v>
      </c>
      <c r="F12" s="14">
        <v>10</v>
      </c>
      <c r="G12" s="14"/>
      <c r="H12" s="14">
        <v>9.8000000000000007</v>
      </c>
      <c r="I12" s="14">
        <v>8.8000000000000007</v>
      </c>
      <c r="J12" s="14"/>
      <c r="K12" s="21">
        <f t="shared" ref="K12:K14" si="0">(E12+F12+H12*2+I12*2)/6</f>
        <v>8.5833333333333339</v>
      </c>
      <c r="L12" s="16" t="str">
        <f t="shared" ref="L12:L14" si="1">IF(K12&lt;3,"","x")</f>
        <v>x</v>
      </c>
      <c r="M12" s="15">
        <v>6</v>
      </c>
      <c r="N12" s="15"/>
      <c r="O12" s="16">
        <f t="shared" ref="O12:O14" si="2">IF(M12&lt;&gt;"",ROUND((K12*4+M12*6)/10,1),"")</f>
        <v>7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4" si="5">MAX(O12:P12)</f>
        <v>7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0</v>
      </c>
      <c r="F13" s="14">
        <v>5</v>
      </c>
      <c r="G13" s="14"/>
      <c r="H13" s="14">
        <v>6.8</v>
      </c>
      <c r="I13" s="14">
        <v>4.5999999999999996</v>
      </c>
      <c r="J13" s="14"/>
      <c r="K13" s="21">
        <f t="shared" si="0"/>
        <v>4.6333333333333337</v>
      </c>
      <c r="L13" s="16" t="str">
        <f t="shared" si="1"/>
        <v>x</v>
      </c>
      <c r="M13" s="15">
        <v>4.7</v>
      </c>
      <c r="N13" s="15"/>
      <c r="O13" s="16">
        <f t="shared" si="2"/>
        <v>4.7</v>
      </c>
      <c r="P13" s="16" t="str">
        <f t="shared" si="3"/>
        <v/>
      </c>
      <c r="Q13" s="15" t="str">
        <f t="shared" si="4"/>
        <v/>
      </c>
      <c r="R13" s="22">
        <f t="shared" si="5"/>
        <v>4.7</v>
      </c>
      <c r="S13" s="14"/>
    </row>
    <row r="14" spans="1:19" s="8" customFormat="1">
      <c r="A14" s="7">
        <v>4</v>
      </c>
      <c r="B14" s="25" t="s">
        <v>97</v>
      </c>
      <c r="C14" s="26" t="s">
        <v>61</v>
      </c>
      <c r="D14" s="27">
        <v>1995</v>
      </c>
      <c r="E14" s="14">
        <v>0</v>
      </c>
      <c r="F14" s="14">
        <v>5</v>
      </c>
      <c r="G14" s="14"/>
      <c r="H14" s="14">
        <v>7.4</v>
      </c>
      <c r="I14" s="14">
        <v>4.0999999999999996</v>
      </c>
      <c r="J14" s="14"/>
      <c r="K14" s="21">
        <f t="shared" si="0"/>
        <v>4.666666666666667</v>
      </c>
      <c r="L14" s="16" t="str">
        <f t="shared" si="1"/>
        <v>x</v>
      </c>
      <c r="M14" s="15">
        <v>4.5</v>
      </c>
      <c r="N14" s="15"/>
      <c r="O14" s="16">
        <f t="shared" si="2"/>
        <v>4.5999999999999996</v>
      </c>
      <c r="P14" s="16" t="str">
        <f t="shared" si="3"/>
        <v/>
      </c>
      <c r="Q14" s="15" t="str">
        <f t="shared" si="4"/>
        <v/>
      </c>
      <c r="R14" s="22">
        <f t="shared" si="5"/>
        <v>4.5999999999999996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6.5</v>
      </c>
      <c r="F15" s="14">
        <v>6</v>
      </c>
      <c r="G15" s="14"/>
      <c r="H15" s="14">
        <v>7.5</v>
      </c>
      <c r="I15" s="14">
        <v>7.4</v>
      </c>
      <c r="J15" s="14"/>
      <c r="K15" s="21">
        <f t="shared" ref="K15:K25" si="6">(E15+F15+H15*2+I15*2)/6</f>
        <v>7.05</v>
      </c>
      <c r="L15" s="16" t="str">
        <f t="shared" ref="L15:L25" si="7">IF(K15&lt;3,"","x")</f>
        <v>x</v>
      </c>
      <c r="M15" s="15">
        <v>9.4</v>
      </c>
      <c r="N15" s="15"/>
      <c r="O15" s="16">
        <f t="shared" ref="O15:O25" si="8">IF(M15&lt;&gt;"",ROUND((K15*4+M15*6)/10,1),"")</f>
        <v>8.5</v>
      </c>
      <c r="P15" s="16" t="str">
        <f t="shared" ref="P15:P25" si="9">IF(N15&lt;&gt;"",ROUND((K15*4+N15*6)/10,1),"")</f>
        <v/>
      </c>
      <c r="Q15" s="15" t="str">
        <f t="shared" ref="Q15:Q25" si="10">IF(L15="x",IF(AND(O15&gt;=5,M15&gt;=3),"x",IF(AND(P15&gt;=5,N15&gt;=3),"x","")),"")</f>
        <v>x</v>
      </c>
      <c r="R15" s="22">
        <f t="shared" ref="R15:R25" si="11">MAX(O15:P15)</f>
        <v>8.5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0.5</v>
      </c>
      <c r="F16" s="14">
        <v>1</v>
      </c>
      <c r="G16" s="14"/>
      <c r="H16" s="14">
        <v>6.4</v>
      </c>
      <c r="I16" s="14">
        <v>5.8</v>
      </c>
      <c r="J16" s="14"/>
      <c r="K16" s="21">
        <f t="shared" si="6"/>
        <v>4.3166666666666664</v>
      </c>
      <c r="L16" s="16" t="str">
        <f t="shared" si="7"/>
        <v>x</v>
      </c>
      <c r="M16" s="15">
        <v>6</v>
      </c>
      <c r="N16" s="15"/>
      <c r="O16" s="16">
        <f t="shared" si="8"/>
        <v>5.3</v>
      </c>
      <c r="P16" s="16" t="str">
        <f t="shared" si="9"/>
        <v/>
      </c>
      <c r="Q16" s="15" t="str">
        <f t="shared" si="10"/>
        <v>x</v>
      </c>
      <c r="R16" s="22">
        <f t="shared" si="11"/>
        <v>5.3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0</v>
      </c>
      <c r="F17" s="14">
        <v>5</v>
      </c>
      <c r="G17" s="14"/>
      <c r="H17" s="14">
        <v>7.1</v>
      </c>
      <c r="I17" s="14">
        <v>5.4</v>
      </c>
      <c r="J17" s="14"/>
      <c r="K17" s="21">
        <f t="shared" si="6"/>
        <v>5</v>
      </c>
      <c r="L17" s="16" t="str">
        <f t="shared" si="7"/>
        <v>x</v>
      </c>
      <c r="M17" s="15">
        <v>6</v>
      </c>
      <c r="N17" s="15"/>
      <c r="O17" s="16">
        <f t="shared" si="8"/>
        <v>5.6</v>
      </c>
      <c r="P17" s="16" t="str">
        <f t="shared" si="9"/>
        <v/>
      </c>
      <c r="Q17" s="15" t="str">
        <f t="shared" si="10"/>
        <v>x</v>
      </c>
      <c r="R17" s="22">
        <f t="shared" si="11"/>
        <v>5.6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4.5</v>
      </c>
      <c r="F18" s="14">
        <v>6</v>
      </c>
      <c r="G18" s="14"/>
      <c r="H18" s="14">
        <v>6.5</v>
      </c>
      <c r="I18" s="14">
        <v>7.4</v>
      </c>
      <c r="J18" s="14"/>
      <c r="K18" s="21">
        <f t="shared" si="6"/>
        <v>6.3833333333333329</v>
      </c>
      <c r="L18" s="16" t="str">
        <f t="shared" si="7"/>
        <v>x</v>
      </c>
      <c r="M18" s="15">
        <v>6</v>
      </c>
      <c r="N18" s="15"/>
      <c r="O18" s="16">
        <f t="shared" si="8"/>
        <v>6.2</v>
      </c>
      <c r="P18" s="16" t="str">
        <f t="shared" si="9"/>
        <v/>
      </c>
      <c r="Q18" s="15" t="str">
        <f t="shared" si="10"/>
        <v>x</v>
      </c>
      <c r="R18" s="22">
        <f t="shared" si="11"/>
        <v>6.2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6</v>
      </c>
      <c r="F19" s="14">
        <v>5</v>
      </c>
      <c r="G19" s="14"/>
      <c r="H19" s="14">
        <v>9.6999999999999993</v>
      </c>
      <c r="I19" s="14">
        <v>6.1</v>
      </c>
      <c r="J19" s="14"/>
      <c r="K19" s="21">
        <f t="shared" si="6"/>
        <v>7.0999999999999988</v>
      </c>
      <c r="L19" s="16" t="str">
        <f t="shared" si="7"/>
        <v>x</v>
      </c>
      <c r="M19" s="15">
        <v>6.8</v>
      </c>
      <c r="N19" s="15"/>
      <c r="O19" s="16">
        <f t="shared" si="8"/>
        <v>6.9</v>
      </c>
      <c r="P19" s="16" t="str">
        <f t="shared" si="9"/>
        <v/>
      </c>
      <c r="Q19" s="15" t="str">
        <f t="shared" si="10"/>
        <v>x</v>
      </c>
      <c r="R19" s="22">
        <f t="shared" si="11"/>
        <v>6.9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1.5</v>
      </c>
      <c r="F20" s="14">
        <v>2</v>
      </c>
      <c r="G20" s="14"/>
      <c r="H20" s="14">
        <v>6.1</v>
      </c>
      <c r="I20" s="14">
        <v>6</v>
      </c>
      <c r="J20" s="14"/>
      <c r="K20" s="21">
        <f t="shared" si="6"/>
        <v>4.6166666666666663</v>
      </c>
      <c r="L20" s="16" t="str">
        <f t="shared" si="7"/>
        <v>x</v>
      </c>
      <c r="M20" s="15">
        <v>7.3</v>
      </c>
      <c r="N20" s="15"/>
      <c r="O20" s="16">
        <f t="shared" si="8"/>
        <v>6.2</v>
      </c>
      <c r="P20" s="16" t="str">
        <f t="shared" si="9"/>
        <v/>
      </c>
      <c r="Q20" s="15" t="str">
        <f t="shared" si="10"/>
        <v>x</v>
      </c>
      <c r="R20" s="22">
        <f t="shared" si="11"/>
        <v>6.2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2.2999999999999998</v>
      </c>
      <c r="F21" s="14">
        <v>4</v>
      </c>
      <c r="G21" s="14"/>
      <c r="H21" s="14">
        <v>6.3</v>
      </c>
      <c r="I21" s="14">
        <v>6.8</v>
      </c>
      <c r="J21" s="14"/>
      <c r="K21" s="21">
        <f t="shared" si="6"/>
        <v>5.416666666666667</v>
      </c>
      <c r="L21" s="16" t="str">
        <f t="shared" si="7"/>
        <v>x</v>
      </c>
      <c r="M21" s="15">
        <v>6.8</v>
      </c>
      <c r="N21" s="15"/>
      <c r="O21" s="16">
        <f t="shared" si="8"/>
        <v>6.2</v>
      </c>
      <c r="P21" s="16" t="str">
        <f t="shared" si="9"/>
        <v/>
      </c>
      <c r="Q21" s="15" t="str">
        <f t="shared" si="10"/>
        <v>x</v>
      </c>
      <c r="R21" s="22">
        <f t="shared" si="11"/>
        <v>6.2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/>
      <c r="F22" s="14"/>
      <c r="G22" s="14"/>
      <c r="H22" s="14"/>
      <c r="I22" s="14"/>
      <c r="J22" s="14"/>
      <c r="K22" s="21">
        <f t="shared" si="6"/>
        <v>0</v>
      </c>
      <c r="L22" s="16" t="str">
        <f t="shared" si="7"/>
        <v/>
      </c>
      <c r="M22" s="15"/>
      <c r="N22" s="15"/>
      <c r="O22" s="16" t="str">
        <f t="shared" si="8"/>
        <v/>
      </c>
      <c r="P22" s="16" t="str">
        <f t="shared" si="9"/>
        <v/>
      </c>
      <c r="Q22" s="15" t="str">
        <f t="shared" si="10"/>
        <v/>
      </c>
      <c r="R22" s="22">
        <f t="shared" si="11"/>
        <v>0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si="6"/>
        <v>0</v>
      </c>
      <c r="L23" s="16" t="str">
        <f t="shared" si="7"/>
        <v/>
      </c>
      <c r="M23" s="15"/>
      <c r="N23" s="15"/>
      <c r="O23" s="16" t="str">
        <f t="shared" si="8"/>
        <v/>
      </c>
      <c r="P23" s="16" t="str">
        <f t="shared" si="9"/>
        <v/>
      </c>
      <c r="Q23" s="15" t="str">
        <f t="shared" si="10"/>
        <v/>
      </c>
      <c r="R23" s="22">
        <f t="shared" si="11"/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3</v>
      </c>
      <c r="F24" s="14">
        <v>7</v>
      </c>
      <c r="G24" s="14"/>
      <c r="H24" s="14">
        <v>8.6999999999999993</v>
      </c>
      <c r="I24" s="14">
        <v>8.5</v>
      </c>
      <c r="J24" s="14"/>
      <c r="K24" s="21">
        <f t="shared" si="6"/>
        <v>7.3999999999999995</v>
      </c>
      <c r="L24" s="16" t="str">
        <f t="shared" si="7"/>
        <v>x</v>
      </c>
      <c r="M24" s="15">
        <v>6.2</v>
      </c>
      <c r="N24" s="15"/>
      <c r="O24" s="16">
        <f t="shared" si="8"/>
        <v>6.7</v>
      </c>
      <c r="P24" s="16" t="str">
        <f t="shared" si="9"/>
        <v/>
      </c>
      <c r="Q24" s="15" t="str">
        <f t="shared" si="10"/>
        <v>x</v>
      </c>
      <c r="R24" s="22">
        <f t="shared" si="11"/>
        <v>6.7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3</v>
      </c>
      <c r="F25" s="14">
        <v>10</v>
      </c>
      <c r="G25" s="14"/>
      <c r="H25" s="14">
        <v>10</v>
      </c>
      <c r="I25" s="14">
        <v>9.8000000000000007</v>
      </c>
      <c r="J25" s="14"/>
      <c r="K25" s="21">
        <f t="shared" si="6"/>
        <v>8.7666666666666675</v>
      </c>
      <c r="L25" s="16" t="str">
        <f t="shared" si="7"/>
        <v>x</v>
      </c>
      <c r="M25" s="15">
        <v>7.7</v>
      </c>
      <c r="N25" s="15"/>
      <c r="O25" s="16">
        <f t="shared" si="8"/>
        <v>8.1</v>
      </c>
      <c r="P25" s="16" t="str">
        <f t="shared" si="9"/>
        <v/>
      </c>
      <c r="Q25" s="15" t="str">
        <f t="shared" si="10"/>
        <v>x</v>
      </c>
      <c r="R25" s="22">
        <f t="shared" si="11"/>
        <v>8.1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1.5</v>
      </c>
      <c r="F26" s="14">
        <v>4</v>
      </c>
      <c r="G26" s="14"/>
      <c r="H26" s="14">
        <v>7.3</v>
      </c>
      <c r="I26" s="14">
        <v>5.4</v>
      </c>
      <c r="J26" s="14"/>
      <c r="K26" s="21">
        <f t="shared" ref="K26:K29" si="12">(E26+F26+H26*2+I26*2)/6</f>
        <v>5.15</v>
      </c>
      <c r="L26" s="16" t="str">
        <f t="shared" ref="L26:L29" si="13">IF(K26&lt;3,"","x")</f>
        <v>x</v>
      </c>
      <c r="M26" s="15">
        <v>7.3</v>
      </c>
      <c r="N26" s="15"/>
      <c r="O26" s="16">
        <f t="shared" ref="O26:O36" si="14">IF(M26&lt;&gt;"",ROUND((K26*4+M26*6)/10,1),"")</f>
        <v>6.4</v>
      </c>
      <c r="P26" s="16" t="str">
        <f t="shared" ref="P26:P29" si="15">IF(N26&lt;&gt;"",ROUND((K26*4+N26*6)/10,1),"")</f>
        <v/>
      </c>
      <c r="Q26" s="15" t="str">
        <f t="shared" ref="Q26:Q29" si="16">IF(L26="x",IF(AND(O26&gt;=5,M26&gt;=3),"x",IF(AND(P26&gt;=5,N26&gt;=3),"x","")),"")</f>
        <v>x</v>
      </c>
      <c r="R26" s="22">
        <f t="shared" ref="R26:R29" si="17">MAX(O26:P26)</f>
        <v>6.4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0</v>
      </c>
      <c r="F27" s="14">
        <v>5</v>
      </c>
      <c r="G27" s="14"/>
      <c r="H27" s="14">
        <v>6.5</v>
      </c>
      <c r="I27" s="14">
        <v>4.0999999999999996</v>
      </c>
      <c r="J27" s="14"/>
      <c r="K27" s="21">
        <f t="shared" si="12"/>
        <v>4.3666666666666663</v>
      </c>
      <c r="L27" s="16" t="str">
        <f t="shared" si="13"/>
        <v>x</v>
      </c>
      <c r="M27" s="15">
        <v>7.1</v>
      </c>
      <c r="N27" s="15"/>
      <c r="O27" s="16">
        <f t="shared" si="14"/>
        <v>6</v>
      </c>
      <c r="P27" s="16" t="str">
        <f t="shared" si="15"/>
        <v/>
      </c>
      <c r="Q27" s="15" t="str">
        <f t="shared" si="16"/>
        <v>x</v>
      </c>
      <c r="R27" s="22">
        <f t="shared" si="17"/>
        <v>6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7</v>
      </c>
      <c r="F28" s="14">
        <v>3</v>
      </c>
      <c r="G28" s="14"/>
      <c r="H28" s="14">
        <v>10</v>
      </c>
      <c r="I28" s="14">
        <v>8.3000000000000007</v>
      </c>
      <c r="J28" s="14"/>
      <c r="K28" s="21">
        <f t="shared" si="12"/>
        <v>7.7666666666666666</v>
      </c>
      <c r="L28" s="16" t="str">
        <f t="shared" si="13"/>
        <v>x</v>
      </c>
      <c r="M28" s="15">
        <v>8.3000000000000007</v>
      </c>
      <c r="N28" s="15"/>
      <c r="O28" s="16">
        <f t="shared" si="14"/>
        <v>8.1</v>
      </c>
      <c r="P28" s="16" t="str">
        <f t="shared" si="15"/>
        <v/>
      </c>
      <c r="Q28" s="15" t="str">
        <f t="shared" si="16"/>
        <v>x</v>
      </c>
      <c r="R28" s="22">
        <f t="shared" si="17"/>
        <v>8.1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1.8</v>
      </c>
      <c r="F29" s="14">
        <v>5</v>
      </c>
      <c r="G29" s="14"/>
      <c r="H29" s="14">
        <v>7.5</v>
      </c>
      <c r="I29" s="14">
        <v>4.5</v>
      </c>
      <c r="J29" s="14"/>
      <c r="K29" s="21">
        <f t="shared" si="12"/>
        <v>5.1333333333333337</v>
      </c>
      <c r="L29" s="16" t="str">
        <f t="shared" si="13"/>
        <v>x</v>
      </c>
      <c r="M29" s="15">
        <v>7.9</v>
      </c>
      <c r="N29" s="15"/>
      <c r="O29" s="16">
        <f t="shared" si="14"/>
        <v>6.8</v>
      </c>
      <c r="P29" s="16" t="str">
        <f t="shared" si="15"/>
        <v/>
      </c>
      <c r="Q29" s="15" t="str">
        <f t="shared" si="16"/>
        <v>x</v>
      </c>
      <c r="R29" s="22">
        <f t="shared" si="17"/>
        <v>6.8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0</v>
      </c>
      <c r="F30" s="14">
        <v>3.5</v>
      </c>
      <c r="G30" s="14"/>
      <c r="H30" s="14">
        <v>6</v>
      </c>
      <c r="I30" s="14">
        <v>6.5</v>
      </c>
      <c r="J30" s="14"/>
      <c r="K30" s="21">
        <f t="shared" ref="K30:K33" si="18">(E30+F30+H30*2+I30*2)/6</f>
        <v>4.75</v>
      </c>
      <c r="L30" s="16" t="str">
        <f t="shared" ref="L30:L33" si="19">IF(K30&lt;3,"","x")</f>
        <v>x</v>
      </c>
      <c r="M30" s="15">
        <v>6.4</v>
      </c>
      <c r="N30" s="15"/>
      <c r="O30" s="16">
        <f t="shared" si="14"/>
        <v>5.7</v>
      </c>
      <c r="P30" s="16" t="str">
        <f t="shared" ref="P30:P33" si="20">IF(N30&lt;&gt;"",ROUND((K30*4+N30*6)/10,1),"")</f>
        <v/>
      </c>
      <c r="Q30" s="15" t="str">
        <f t="shared" ref="Q30:Q33" si="21">IF(L30="x",IF(AND(O30&gt;=5,M30&gt;=3),"x",IF(AND(P30&gt;=5,N30&gt;=3),"x","")),"")</f>
        <v>x</v>
      </c>
      <c r="R30" s="22">
        <f t="shared" ref="R30:R33" si="22">MAX(O30:P30)</f>
        <v>5.7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2.2999999999999998</v>
      </c>
      <c r="F31" s="14">
        <v>6</v>
      </c>
      <c r="G31" s="14"/>
      <c r="H31" s="14">
        <v>5.8</v>
      </c>
      <c r="I31" s="14">
        <v>6.8</v>
      </c>
      <c r="J31" s="14"/>
      <c r="K31" s="21">
        <f t="shared" si="18"/>
        <v>5.583333333333333</v>
      </c>
      <c r="L31" s="16" t="str">
        <f t="shared" si="19"/>
        <v>x</v>
      </c>
      <c r="M31" s="15">
        <v>6.4</v>
      </c>
      <c r="N31" s="15"/>
      <c r="O31" s="16">
        <f t="shared" si="14"/>
        <v>6.1</v>
      </c>
      <c r="P31" s="16" t="str">
        <f t="shared" si="20"/>
        <v/>
      </c>
      <c r="Q31" s="15" t="str">
        <f t="shared" si="21"/>
        <v>x</v>
      </c>
      <c r="R31" s="22">
        <f t="shared" si="22"/>
        <v>6.1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2.2999999999999998</v>
      </c>
      <c r="F32" s="14">
        <v>10</v>
      </c>
      <c r="G32" s="14"/>
      <c r="H32" s="14">
        <v>5.0999999999999996</v>
      </c>
      <c r="I32" s="14">
        <v>5.8</v>
      </c>
      <c r="J32" s="14"/>
      <c r="K32" s="21">
        <f t="shared" si="18"/>
        <v>5.6833333333333336</v>
      </c>
      <c r="L32" s="16" t="str">
        <f t="shared" si="19"/>
        <v>x</v>
      </c>
      <c r="M32" s="15">
        <v>6.2</v>
      </c>
      <c r="N32" s="15"/>
      <c r="O32" s="16">
        <f t="shared" si="14"/>
        <v>6</v>
      </c>
      <c r="P32" s="16" t="str">
        <f t="shared" si="20"/>
        <v/>
      </c>
      <c r="Q32" s="15" t="str">
        <f t="shared" si="21"/>
        <v>x</v>
      </c>
      <c r="R32" s="22">
        <f t="shared" si="22"/>
        <v>6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4</v>
      </c>
      <c r="F33" s="14">
        <v>10</v>
      </c>
      <c r="G33" s="14"/>
      <c r="H33" s="14">
        <v>9.8000000000000007</v>
      </c>
      <c r="I33" s="14">
        <v>8.3000000000000007</v>
      </c>
      <c r="J33" s="14"/>
      <c r="K33" s="21">
        <f t="shared" si="18"/>
        <v>8.3666666666666671</v>
      </c>
      <c r="L33" s="16" t="str">
        <f t="shared" si="19"/>
        <v>x</v>
      </c>
      <c r="M33" s="15">
        <v>5.6</v>
      </c>
      <c r="N33" s="15"/>
      <c r="O33" s="16">
        <f t="shared" si="14"/>
        <v>6.7</v>
      </c>
      <c r="P33" s="16" t="str">
        <f t="shared" si="20"/>
        <v/>
      </c>
      <c r="Q33" s="15" t="str">
        <f t="shared" si="21"/>
        <v>x</v>
      </c>
      <c r="R33" s="22">
        <f t="shared" si="22"/>
        <v>6.7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2.2999999999999998</v>
      </c>
      <c r="F34" s="14">
        <v>3.5</v>
      </c>
      <c r="G34" s="14"/>
      <c r="H34" s="14">
        <v>6.3</v>
      </c>
      <c r="I34" s="14">
        <v>7</v>
      </c>
      <c r="J34" s="14"/>
      <c r="K34" s="21">
        <f t="shared" ref="K34:K35" si="23">(E34+F34+H34*2+I34*2)/6</f>
        <v>5.3999999999999995</v>
      </c>
      <c r="L34" s="16" t="str">
        <f t="shared" ref="L34:L35" si="24">IF(K34&lt;3,"","x")</f>
        <v>x</v>
      </c>
      <c r="M34" s="15">
        <v>5.0999999999999996</v>
      </c>
      <c r="N34" s="15"/>
      <c r="O34" s="16">
        <f t="shared" si="14"/>
        <v>5.2</v>
      </c>
      <c r="P34" s="16" t="str">
        <f t="shared" ref="P34:P35" si="25">IF(N34&lt;&gt;"",ROUND((K34*4+N34*6)/10,1),"")</f>
        <v/>
      </c>
      <c r="Q34" s="15" t="str">
        <f t="shared" ref="Q34:Q35" si="26">IF(L34="x",IF(AND(O34&gt;=5,M34&gt;=3),"x",IF(AND(P34&gt;=5,N34&gt;=3),"x","")),"")</f>
        <v>x</v>
      </c>
      <c r="R34" s="22">
        <f t="shared" ref="R34:R35" si="27">MAX(O34:P34)</f>
        <v>5.2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1.3</v>
      </c>
      <c r="F35" s="14">
        <v>6</v>
      </c>
      <c r="G35" s="14"/>
      <c r="H35" s="14">
        <v>9.6</v>
      </c>
      <c r="I35" s="14">
        <v>7.4</v>
      </c>
      <c r="J35" s="14"/>
      <c r="K35" s="21">
        <f t="shared" si="23"/>
        <v>6.8833333333333329</v>
      </c>
      <c r="L35" s="16" t="str">
        <f t="shared" si="24"/>
        <v>x</v>
      </c>
      <c r="M35" s="15">
        <v>8.4</v>
      </c>
      <c r="N35" s="15"/>
      <c r="O35" s="16">
        <f t="shared" si="14"/>
        <v>7.8</v>
      </c>
      <c r="P35" s="16" t="str">
        <f t="shared" si="25"/>
        <v/>
      </c>
      <c r="Q35" s="15" t="str">
        <f t="shared" si="26"/>
        <v>x</v>
      </c>
      <c r="R35" s="22">
        <f t="shared" si="27"/>
        <v>7.8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7</v>
      </c>
      <c r="F36" s="14">
        <v>10</v>
      </c>
      <c r="G36" s="14"/>
      <c r="H36" s="14">
        <v>10</v>
      </c>
      <c r="I36" s="14">
        <v>10</v>
      </c>
      <c r="J36" s="14"/>
      <c r="K36" s="21">
        <f t="shared" ref="K36" si="28">(E36+F36+H36*2+I36*2)/6</f>
        <v>9.5</v>
      </c>
      <c r="L36" s="16" t="str">
        <f t="shared" ref="L36:L37" si="29">IF(K36&lt;3,"","x")</f>
        <v>x</v>
      </c>
      <c r="M36" s="15">
        <v>9.4</v>
      </c>
      <c r="N36" s="15"/>
      <c r="O36" s="16">
        <f t="shared" si="14"/>
        <v>9.4</v>
      </c>
      <c r="P36" s="16" t="str">
        <f t="shared" ref="P36:P37" si="30">IF(N36&lt;&gt;"",ROUND((K36*4+N36*6)/10,1),"")</f>
        <v/>
      </c>
      <c r="Q36" s="15" t="str">
        <f t="shared" ref="Q36:Q37" si="31">IF(L36="x",IF(AND(O36&gt;=5,M36&gt;=3),"x",IF(AND(P36&gt;=5,N36&gt;=3),"x","")),"")</f>
        <v>x</v>
      </c>
      <c r="R36" s="22">
        <f t="shared" ref="R36" si="32">MAX(O36:P36)</f>
        <v>9.4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si="29"/>
        <v/>
      </c>
      <c r="M37" s="14"/>
      <c r="N37" s="14"/>
      <c r="O37" s="14" t="str">
        <f t="shared" ref="O37" si="33">IF(M37&lt;&gt;"",(K37*4+M37*6)/10,"")</f>
        <v/>
      </c>
      <c r="P37" s="16" t="str">
        <f t="shared" si="30"/>
        <v/>
      </c>
      <c r="Q37" s="15" t="str">
        <f t="shared" si="31"/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53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40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6:Q37 O26:O36">
    <cfRule type="cellIs" dxfId="63" priority="29" operator="lessThan">
      <formula>5</formula>
    </cfRule>
  </conditionalFormatting>
  <conditionalFormatting sqref="M11:N11 K11 K36 M36:N36">
    <cfRule type="cellIs" dxfId="62" priority="28" operator="lessThan">
      <formula>3</formula>
    </cfRule>
  </conditionalFormatting>
  <conditionalFormatting sqref="P34:Q35">
    <cfRule type="cellIs" dxfId="61" priority="27" operator="lessThan">
      <formula>5</formula>
    </cfRule>
  </conditionalFormatting>
  <conditionalFormatting sqref="K34:K35 M34:N35">
    <cfRule type="cellIs" dxfId="60" priority="26" operator="lessThan">
      <formula>3</formula>
    </cfRule>
  </conditionalFormatting>
  <conditionalFormatting sqref="P32:Q33">
    <cfRule type="cellIs" dxfId="59" priority="25" operator="lessThan">
      <formula>5</formula>
    </cfRule>
  </conditionalFormatting>
  <conditionalFormatting sqref="K32:K33 M32:N33">
    <cfRule type="cellIs" dxfId="58" priority="24" operator="lessThan">
      <formula>3</formula>
    </cfRule>
  </conditionalFormatting>
  <conditionalFormatting sqref="P30:Q31">
    <cfRule type="cellIs" dxfId="57" priority="23" operator="lessThan">
      <formula>5</formula>
    </cfRule>
  </conditionalFormatting>
  <conditionalFormatting sqref="K30:K31 M30:N31">
    <cfRule type="cellIs" dxfId="56" priority="22" operator="lessThan">
      <formula>3</formula>
    </cfRule>
  </conditionalFormatting>
  <conditionalFormatting sqref="P28:Q29">
    <cfRule type="cellIs" dxfId="55" priority="21" operator="lessThan">
      <formula>5</formula>
    </cfRule>
  </conditionalFormatting>
  <conditionalFormatting sqref="K28:K29 M28:N29">
    <cfRule type="cellIs" dxfId="54" priority="20" operator="lessThan">
      <formula>3</formula>
    </cfRule>
  </conditionalFormatting>
  <conditionalFormatting sqref="P26:Q27">
    <cfRule type="cellIs" dxfId="53" priority="19" operator="lessThan">
      <formula>5</formula>
    </cfRule>
  </conditionalFormatting>
  <conditionalFormatting sqref="K26:K27 M26:N27">
    <cfRule type="cellIs" dxfId="52" priority="18" operator="lessThan">
      <formula>3</formula>
    </cfRule>
  </conditionalFormatting>
  <conditionalFormatting sqref="P25:Q25 O15:O25">
    <cfRule type="cellIs" dxfId="51" priority="17" operator="lessThan">
      <formula>5</formula>
    </cfRule>
  </conditionalFormatting>
  <conditionalFormatting sqref="K25 M25:N25">
    <cfRule type="cellIs" dxfId="50" priority="16" operator="lessThan">
      <formula>3</formula>
    </cfRule>
  </conditionalFormatting>
  <conditionalFormatting sqref="P23:Q24">
    <cfRule type="cellIs" dxfId="49" priority="15" operator="lessThan">
      <formula>5</formula>
    </cfRule>
  </conditionalFormatting>
  <conditionalFormatting sqref="K23:K24 M23:N24">
    <cfRule type="cellIs" dxfId="48" priority="14" operator="lessThan">
      <formula>3</formula>
    </cfRule>
  </conditionalFormatting>
  <conditionalFormatting sqref="P21:Q22">
    <cfRule type="cellIs" dxfId="47" priority="13" operator="lessThan">
      <formula>5</formula>
    </cfRule>
  </conditionalFormatting>
  <conditionalFormatting sqref="K21:K22 M21:N22">
    <cfRule type="cellIs" dxfId="46" priority="12" operator="lessThan">
      <formula>3</formula>
    </cfRule>
  </conditionalFormatting>
  <conditionalFormatting sqref="P19:Q20">
    <cfRule type="cellIs" dxfId="45" priority="11" operator="lessThan">
      <formula>5</formula>
    </cfRule>
  </conditionalFormatting>
  <conditionalFormatting sqref="K19:K20 M19:N20">
    <cfRule type="cellIs" dxfId="44" priority="10" operator="lessThan">
      <formula>3</formula>
    </cfRule>
  </conditionalFormatting>
  <conditionalFormatting sqref="P17:Q18">
    <cfRule type="cellIs" dxfId="43" priority="9" operator="lessThan">
      <formula>5</formula>
    </cfRule>
  </conditionalFormatting>
  <conditionalFormatting sqref="K17:K18 M17:N18">
    <cfRule type="cellIs" dxfId="42" priority="8" operator="lessThan">
      <formula>3</formula>
    </cfRule>
  </conditionalFormatting>
  <conditionalFormatting sqref="P15:Q16">
    <cfRule type="cellIs" dxfId="41" priority="7" operator="lessThan">
      <formula>5</formula>
    </cfRule>
  </conditionalFormatting>
  <conditionalFormatting sqref="K15:K16 M15:N16">
    <cfRule type="cellIs" dxfId="40" priority="6" operator="lessThan">
      <formula>3</formula>
    </cfRule>
  </conditionalFormatting>
  <conditionalFormatting sqref="O12:O14">
    <cfRule type="cellIs" dxfId="39" priority="5" operator="lessThan">
      <formula>5</formula>
    </cfRule>
  </conditionalFormatting>
  <conditionalFormatting sqref="P14:Q14">
    <cfRule type="cellIs" dxfId="38" priority="4" operator="lessThan">
      <formula>5</formula>
    </cfRule>
  </conditionalFormatting>
  <conditionalFormatting sqref="K14 M14:N14">
    <cfRule type="cellIs" dxfId="37" priority="3" operator="lessThan">
      <formula>3</formula>
    </cfRule>
  </conditionalFormatting>
  <conditionalFormatting sqref="P12:Q13">
    <cfRule type="cellIs" dxfId="36" priority="2" operator="lessThan">
      <formula>5</formula>
    </cfRule>
  </conditionalFormatting>
  <conditionalFormatting sqref="K12:K13 M12:N13">
    <cfRule type="cellIs" dxfId="35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topLeftCell="A8" workbookViewId="0">
      <selection activeCell="M37" sqref="M3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4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41</v>
      </c>
      <c r="M7" s="3" t="s">
        <v>42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10</v>
      </c>
      <c r="F11" s="14">
        <v>8</v>
      </c>
      <c r="G11" s="14"/>
      <c r="H11" s="14">
        <v>9</v>
      </c>
      <c r="I11" s="14"/>
      <c r="J11" s="14"/>
      <c r="K11" s="21">
        <f>(E11+F11+H11*2)/4</f>
        <v>9</v>
      </c>
      <c r="L11" s="16" t="str">
        <f>IF(K11&lt;3,"","x")</f>
        <v>x</v>
      </c>
      <c r="M11" s="15">
        <v>6.4</v>
      </c>
      <c r="N11" s="15"/>
      <c r="O11" s="16">
        <f>IF(M11&lt;&gt;"",(K11*4+M11*6)/10,"")</f>
        <v>7.44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7.44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10</v>
      </c>
      <c r="F12" s="14">
        <v>7</v>
      </c>
      <c r="G12" s="14"/>
      <c r="H12" s="14">
        <v>8</v>
      </c>
      <c r="I12" s="14"/>
      <c r="J12" s="14"/>
      <c r="K12" s="21">
        <f t="shared" ref="K12:K14" si="0">(E12+F12+H12*2)/4</f>
        <v>8.25</v>
      </c>
      <c r="L12" s="16" t="str">
        <f t="shared" ref="L12:L14" si="1">IF(K12&lt;3,"","x")</f>
        <v>x</v>
      </c>
      <c r="M12" s="15">
        <v>6.3</v>
      </c>
      <c r="N12" s="15"/>
      <c r="O12" s="16">
        <f t="shared" ref="O12:O14" si="2">IF(M12&lt;&gt;"",(K12*4+M12*6)/10,"")</f>
        <v>7.08</v>
      </c>
      <c r="P12" s="16" t="str">
        <f t="shared" ref="P12:P14" si="3">IF(N12&lt;&gt;"",ROUND((K12*4+N12*6)/10,1),"")</f>
        <v/>
      </c>
      <c r="Q12" s="15" t="str">
        <f t="shared" ref="Q12:Q14" si="4">IF(L12="x",IF(AND(O12&gt;=5,M12&gt;=3),"x",IF(AND(P12&gt;=5,N12&gt;=3),"x","")),"")</f>
        <v>x</v>
      </c>
      <c r="R12" s="22">
        <f t="shared" ref="R12:R14" si="5">MAX(O12:P12)</f>
        <v>7.08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10</v>
      </c>
      <c r="F13" s="14">
        <v>6</v>
      </c>
      <c r="G13" s="14"/>
      <c r="H13" s="14">
        <v>6</v>
      </c>
      <c r="I13" s="14"/>
      <c r="J13" s="14"/>
      <c r="K13" s="21">
        <f t="shared" si="0"/>
        <v>7</v>
      </c>
      <c r="L13" s="16" t="str">
        <f t="shared" si="1"/>
        <v>x</v>
      </c>
      <c r="M13" s="15">
        <v>5.6</v>
      </c>
      <c r="N13" s="15"/>
      <c r="O13" s="16">
        <f t="shared" si="2"/>
        <v>6.1599999999999993</v>
      </c>
      <c r="P13" s="16" t="str">
        <f t="shared" si="3"/>
        <v/>
      </c>
      <c r="Q13" s="15" t="str">
        <f t="shared" si="4"/>
        <v>x</v>
      </c>
      <c r="R13" s="22">
        <f t="shared" si="5"/>
        <v>6.1599999999999993</v>
      </c>
      <c r="S13" s="14"/>
    </row>
    <row r="14" spans="1:19" s="8" customFormat="1">
      <c r="A14" s="7">
        <v>4</v>
      </c>
      <c r="B14" s="25" t="s">
        <v>60</v>
      </c>
      <c r="C14" s="26" t="s">
        <v>61</v>
      </c>
      <c r="D14" s="27">
        <v>1995</v>
      </c>
      <c r="E14" s="14">
        <v>3</v>
      </c>
      <c r="F14" s="14">
        <v>3</v>
      </c>
      <c r="G14" s="14"/>
      <c r="H14" s="14">
        <v>6</v>
      </c>
      <c r="I14" s="14"/>
      <c r="J14" s="14"/>
      <c r="K14" s="21">
        <f t="shared" si="0"/>
        <v>4.5</v>
      </c>
      <c r="L14" s="16" t="str">
        <f t="shared" si="1"/>
        <v>x</v>
      </c>
      <c r="M14" s="15">
        <v>6.1</v>
      </c>
      <c r="N14" s="15"/>
      <c r="O14" s="16">
        <f t="shared" si="2"/>
        <v>5.4599999999999991</v>
      </c>
      <c r="P14" s="16" t="str">
        <f t="shared" si="3"/>
        <v/>
      </c>
      <c r="Q14" s="15" t="str">
        <f t="shared" si="4"/>
        <v>x</v>
      </c>
      <c r="R14" s="22">
        <f t="shared" si="5"/>
        <v>5.4599999999999991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10</v>
      </c>
      <c r="F15" s="14">
        <v>8</v>
      </c>
      <c r="G15" s="14"/>
      <c r="H15" s="14">
        <v>8</v>
      </c>
      <c r="I15" s="14"/>
      <c r="J15" s="14"/>
      <c r="K15" s="21">
        <f t="shared" ref="K15:K25" si="6">(E15+F15+H15*2)/4</f>
        <v>8.5</v>
      </c>
      <c r="L15" s="16" t="str">
        <f t="shared" ref="L15:L25" si="7">IF(K15&lt;3,"","x")</f>
        <v>x</v>
      </c>
      <c r="M15" s="15">
        <v>9.9</v>
      </c>
      <c r="N15" s="15"/>
      <c r="O15" s="16">
        <f t="shared" ref="O15:O25" si="8">IF(M15&lt;&gt;"",(K15*4+M15*6)/10,"")</f>
        <v>9.34</v>
      </c>
      <c r="P15" s="16" t="str">
        <f t="shared" ref="P15:P25" si="9">IF(N15&lt;&gt;"",ROUND((K15*4+N15*6)/10,1),"")</f>
        <v/>
      </c>
      <c r="Q15" s="15" t="str">
        <f t="shared" ref="Q15:Q25" si="10">IF(L15="x",IF(AND(O15&gt;=5,M15&gt;=3),"x",IF(AND(P15&gt;=5,N15&gt;=3),"x","")),"")</f>
        <v>x</v>
      </c>
      <c r="R15" s="22">
        <f t="shared" ref="R15:R25" si="11">MAX(O15:P15)</f>
        <v>9.34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4</v>
      </c>
      <c r="F16" s="14">
        <v>4</v>
      </c>
      <c r="G16" s="14"/>
      <c r="H16" s="14">
        <v>5</v>
      </c>
      <c r="I16" s="14"/>
      <c r="J16" s="14"/>
      <c r="K16" s="21">
        <f t="shared" si="6"/>
        <v>4.5</v>
      </c>
      <c r="L16" s="16" t="str">
        <f t="shared" si="7"/>
        <v>x</v>
      </c>
      <c r="M16" s="15">
        <v>6</v>
      </c>
      <c r="N16" s="15"/>
      <c r="O16" s="16">
        <f t="shared" si="8"/>
        <v>5.4</v>
      </c>
      <c r="P16" s="16" t="str">
        <f t="shared" si="9"/>
        <v/>
      </c>
      <c r="Q16" s="15" t="str">
        <f t="shared" si="10"/>
        <v>x</v>
      </c>
      <c r="R16" s="22">
        <f t="shared" si="11"/>
        <v>5.4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6</v>
      </c>
      <c r="F17" s="14">
        <v>5</v>
      </c>
      <c r="G17" s="14"/>
      <c r="H17" s="14">
        <v>5</v>
      </c>
      <c r="I17" s="14"/>
      <c r="J17" s="14"/>
      <c r="K17" s="21">
        <f t="shared" si="6"/>
        <v>5.25</v>
      </c>
      <c r="L17" s="16" t="str">
        <f t="shared" si="7"/>
        <v>x</v>
      </c>
      <c r="M17" s="15">
        <v>6.8</v>
      </c>
      <c r="N17" s="15"/>
      <c r="O17" s="16">
        <f t="shared" si="8"/>
        <v>6.18</v>
      </c>
      <c r="P17" s="16" t="str">
        <f t="shared" si="9"/>
        <v/>
      </c>
      <c r="Q17" s="15" t="str">
        <f t="shared" si="10"/>
        <v>x</v>
      </c>
      <c r="R17" s="22">
        <f t="shared" si="11"/>
        <v>6.18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10</v>
      </c>
      <c r="F18" s="14">
        <v>6</v>
      </c>
      <c r="G18" s="14"/>
      <c r="H18" s="14">
        <v>8</v>
      </c>
      <c r="I18" s="14"/>
      <c r="J18" s="14"/>
      <c r="K18" s="21">
        <f t="shared" si="6"/>
        <v>8</v>
      </c>
      <c r="L18" s="16" t="str">
        <f t="shared" si="7"/>
        <v>x</v>
      </c>
      <c r="M18" s="15">
        <v>6.6</v>
      </c>
      <c r="N18" s="15"/>
      <c r="O18" s="16">
        <f t="shared" si="8"/>
        <v>7.1599999999999993</v>
      </c>
      <c r="P18" s="16" t="str">
        <f t="shared" si="9"/>
        <v/>
      </c>
      <c r="Q18" s="15" t="str">
        <f t="shared" si="10"/>
        <v>x</v>
      </c>
      <c r="R18" s="22">
        <f t="shared" si="11"/>
        <v>7.1599999999999993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10</v>
      </c>
      <c r="F19" s="14">
        <v>8</v>
      </c>
      <c r="G19" s="14"/>
      <c r="H19" s="14">
        <v>8</v>
      </c>
      <c r="I19" s="14"/>
      <c r="J19" s="14"/>
      <c r="K19" s="21">
        <f t="shared" si="6"/>
        <v>8.5</v>
      </c>
      <c r="L19" s="16" t="str">
        <f t="shared" si="7"/>
        <v>x</v>
      </c>
      <c r="M19" s="15">
        <v>9.8000000000000007</v>
      </c>
      <c r="N19" s="15"/>
      <c r="O19" s="16">
        <f t="shared" si="8"/>
        <v>9.2800000000000011</v>
      </c>
      <c r="P19" s="16" t="str">
        <f t="shared" si="9"/>
        <v/>
      </c>
      <c r="Q19" s="15" t="str">
        <f t="shared" si="10"/>
        <v>x</v>
      </c>
      <c r="R19" s="22">
        <f t="shared" si="11"/>
        <v>9.2800000000000011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7</v>
      </c>
      <c r="F20" s="14">
        <v>5</v>
      </c>
      <c r="G20" s="14"/>
      <c r="H20" s="14">
        <v>6</v>
      </c>
      <c r="I20" s="14"/>
      <c r="J20" s="14"/>
      <c r="K20" s="21">
        <f t="shared" si="6"/>
        <v>6</v>
      </c>
      <c r="L20" s="16" t="str">
        <f t="shared" si="7"/>
        <v>x</v>
      </c>
      <c r="M20" s="15">
        <v>6</v>
      </c>
      <c r="N20" s="15"/>
      <c r="O20" s="16">
        <f t="shared" si="8"/>
        <v>6</v>
      </c>
      <c r="P20" s="16" t="str">
        <f t="shared" si="9"/>
        <v/>
      </c>
      <c r="Q20" s="15" t="str">
        <f t="shared" si="10"/>
        <v>x</v>
      </c>
      <c r="R20" s="22">
        <f t="shared" si="11"/>
        <v>6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4</v>
      </c>
      <c r="F21" s="14">
        <v>4</v>
      </c>
      <c r="G21" s="14"/>
      <c r="H21" s="14">
        <v>5</v>
      </c>
      <c r="I21" s="14"/>
      <c r="J21" s="14"/>
      <c r="K21" s="21">
        <f t="shared" si="6"/>
        <v>4.5</v>
      </c>
      <c r="L21" s="16" t="str">
        <f t="shared" si="7"/>
        <v>x</v>
      </c>
      <c r="M21" s="15">
        <v>6</v>
      </c>
      <c r="N21" s="15"/>
      <c r="O21" s="16">
        <f t="shared" si="8"/>
        <v>5.4</v>
      </c>
      <c r="P21" s="16" t="str">
        <f t="shared" si="9"/>
        <v/>
      </c>
      <c r="Q21" s="15" t="str">
        <f t="shared" si="10"/>
        <v>x</v>
      </c>
      <c r="R21" s="22">
        <f t="shared" si="11"/>
        <v>5.4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/>
      <c r="F22" s="14"/>
      <c r="G22" s="14"/>
      <c r="H22" s="14"/>
      <c r="I22" s="14"/>
      <c r="J22" s="14"/>
      <c r="K22" s="21">
        <f t="shared" si="6"/>
        <v>0</v>
      </c>
      <c r="L22" s="16" t="str">
        <f t="shared" si="7"/>
        <v/>
      </c>
      <c r="M22" s="15"/>
      <c r="N22" s="15"/>
      <c r="O22" s="16" t="str">
        <f t="shared" si="8"/>
        <v/>
      </c>
      <c r="P22" s="16" t="str">
        <f t="shared" si="9"/>
        <v/>
      </c>
      <c r="Q22" s="15" t="str">
        <f t="shared" si="10"/>
        <v/>
      </c>
      <c r="R22" s="22">
        <f t="shared" si="11"/>
        <v>0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si="6"/>
        <v>0</v>
      </c>
      <c r="L23" s="16" t="str">
        <f t="shared" si="7"/>
        <v/>
      </c>
      <c r="M23" s="15"/>
      <c r="N23" s="15"/>
      <c r="O23" s="16" t="str">
        <f t="shared" si="8"/>
        <v/>
      </c>
      <c r="P23" s="16" t="str">
        <f t="shared" si="9"/>
        <v/>
      </c>
      <c r="Q23" s="15" t="str">
        <f t="shared" si="10"/>
        <v/>
      </c>
      <c r="R23" s="22">
        <f t="shared" si="11"/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9</v>
      </c>
      <c r="F24" s="14">
        <v>6</v>
      </c>
      <c r="G24" s="14"/>
      <c r="H24" s="14">
        <v>7</v>
      </c>
      <c r="I24" s="14"/>
      <c r="J24" s="14"/>
      <c r="K24" s="21">
        <f t="shared" si="6"/>
        <v>7.25</v>
      </c>
      <c r="L24" s="16" t="str">
        <f t="shared" si="7"/>
        <v>x</v>
      </c>
      <c r="M24" s="15">
        <v>5.3</v>
      </c>
      <c r="N24" s="15"/>
      <c r="O24" s="16">
        <f t="shared" si="8"/>
        <v>6.08</v>
      </c>
      <c r="P24" s="16" t="str">
        <f t="shared" si="9"/>
        <v/>
      </c>
      <c r="Q24" s="15" t="str">
        <f t="shared" si="10"/>
        <v>x</v>
      </c>
      <c r="R24" s="22">
        <f t="shared" si="11"/>
        <v>6.08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10</v>
      </c>
      <c r="F25" s="14">
        <v>7</v>
      </c>
      <c r="G25" s="14"/>
      <c r="H25" s="14">
        <v>8</v>
      </c>
      <c r="I25" s="14"/>
      <c r="J25" s="14"/>
      <c r="K25" s="21">
        <f t="shared" si="6"/>
        <v>8.25</v>
      </c>
      <c r="L25" s="16" t="str">
        <f t="shared" si="7"/>
        <v>x</v>
      </c>
      <c r="M25" s="15">
        <v>6.5</v>
      </c>
      <c r="N25" s="15"/>
      <c r="O25" s="16">
        <f t="shared" si="8"/>
        <v>7.2</v>
      </c>
      <c r="P25" s="16" t="str">
        <f t="shared" si="9"/>
        <v/>
      </c>
      <c r="Q25" s="15" t="str">
        <f t="shared" si="10"/>
        <v>x</v>
      </c>
      <c r="R25" s="22">
        <f t="shared" si="11"/>
        <v>7.2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7</v>
      </c>
      <c r="F26" s="14">
        <v>6</v>
      </c>
      <c r="G26" s="14"/>
      <c r="H26" s="14">
        <v>7</v>
      </c>
      <c r="I26" s="14"/>
      <c r="J26" s="14"/>
      <c r="K26" s="21">
        <f t="shared" ref="K26:K29" si="12">(E26+F26+H26*2)/4</f>
        <v>6.75</v>
      </c>
      <c r="L26" s="16" t="str">
        <f t="shared" ref="L26:L29" si="13">IF(K26&lt;3,"","x")</f>
        <v>x</v>
      </c>
      <c r="M26" s="15">
        <v>7</v>
      </c>
      <c r="N26" s="15"/>
      <c r="O26" s="16">
        <f t="shared" ref="O26:O29" si="14">IF(M26&lt;&gt;"",(K26*4+M26*6)/10,"")</f>
        <v>6.9</v>
      </c>
      <c r="P26" s="16" t="str">
        <f t="shared" ref="P26:P29" si="15">IF(N26&lt;&gt;"",ROUND((K26*4+N26*6)/10,1),"")</f>
        <v/>
      </c>
      <c r="Q26" s="15" t="str">
        <f t="shared" ref="Q26:Q29" si="16">IF(L26="x",IF(AND(O26&gt;=5,M26&gt;=3),"x",IF(AND(P26&gt;=5,N26&gt;=3),"x","")),"")</f>
        <v>x</v>
      </c>
      <c r="R26" s="22">
        <f t="shared" ref="R26:R29" si="17">MAX(O26:P26)</f>
        <v>6.9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4</v>
      </c>
      <c r="F27" s="14">
        <v>4</v>
      </c>
      <c r="G27" s="14"/>
      <c r="H27" s="14">
        <v>5</v>
      </c>
      <c r="I27" s="14"/>
      <c r="J27" s="14"/>
      <c r="K27" s="21">
        <f t="shared" si="12"/>
        <v>4.5</v>
      </c>
      <c r="L27" s="16" t="str">
        <f t="shared" si="13"/>
        <v>x</v>
      </c>
      <c r="M27" s="15">
        <v>5.6</v>
      </c>
      <c r="N27" s="15"/>
      <c r="O27" s="16">
        <f t="shared" si="14"/>
        <v>5.1599999999999993</v>
      </c>
      <c r="P27" s="16" t="str">
        <f t="shared" si="15"/>
        <v/>
      </c>
      <c r="Q27" s="15" t="str">
        <f t="shared" si="16"/>
        <v>x</v>
      </c>
      <c r="R27" s="22">
        <f t="shared" si="17"/>
        <v>5.1599999999999993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10</v>
      </c>
      <c r="F28" s="14">
        <v>9</v>
      </c>
      <c r="G28" s="14"/>
      <c r="H28" s="14">
        <v>9</v>
      </c>
      <c r="I28" s="14"/>
      <c r="J28" s="14"/>
      <c r="K28" s="21">
        <f t="shared" si="12"/>
        <v>9.25</v>
      </c>
      <c r="L28" s="16" t="str">
        <f t="shared" si="13"/>
        <v>x</v>
      </c>
      <c r="M28" s="15">
        <v>8.5</v>
      </c>
      <c r="N28" s="15"/>
      <c r="O28" s="16">
        <f t="shared" si="14"/>
        <v>8.8000000000000007</v>
      </c>
      <c r="P28" s="16" t="str">
        <f t="shared" si="15"/>
        <v/>
      </c>
      <c r="Q28" s="15" t="str">
        <f t="shared" si="16"/>
        <v>x</v>
      </c>
      <c r="R28" s="22">
        <f t="shared" si="17"/>
        <v>8.8000000000000007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4</v>
      </c>
      <c r="F29" s="14">
        <v>3</v>
      </c>
      <c r="G29" s="14"/>
      <c r="H29" s="14">
        <v>5</v>
      </c>
      <c r="I29" s="14"/>
      <c r="J29" s="14"/>
      <c r="K29" s="21">
        <f t="shared" si="12"/>
        <v>4.25</v>
      </c>
      <c r="L29" s="16" t="str">
        <f t="shared" si="13"/>
        <v>x</v>
      </c>
      <c r="M29" s="15">
        <v>8.1</v>
      </c>
      <c r="N29" s="15"/>
      <c r="O29" s="16">
        <f t="shared" si="14"/>
        <v>6.56</v>
      </c>
      <c r="P29" s="16" t="str">
        <f t="shared" si="15"/>
        <v/>
      </c>
      <c r="Q29" s="15" t="str">
        <f t="shared" si="16"/>
        <v>x</v>
      </c>
      <c r="R29" s="22">
        <f t="shared" si="17"/>
        <v>6.56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5</v>
      </c>
      <c r="F30" s="14">
        <v>5</v>
      </c>
      <c r="G30" s="14"/>
      <c r="H30" s="14">
        <v>5</v>
      </c>
      <c r="I30" s="14"/>
      <c r="J30" s="14"/>
      <c r="K30" s="21">
        <f t="shared" ref="K30:K33" si="18">(E30+F30+H30*2)/4</f>
        <v>5</v>
      </c>
      <c r="L30" s="16" t="str">
        <f t="shared" ref="L30:L33" si="19">IF(K30&lt;3,"","x")</f>
        <v>x</v>
      </c>
      <c r="M30" s="15">
        <v>6.1</v>
      </c>
      <c r="N30" s="15"/>
      <c r="O30" s="16">
        <f t="shared" ref="O30:O33" si="20">IF(M30&lt;&gt;"",(K30*4+M30*6)/10,"")</f>
        <v>5.6599999999999993</v>
      </c>
      <c r="P30" s="16" t="str">
        <f t="shared" ref="P30:P33" si="21">IF(N30&lt;&gt;"",ROUND((K30*4+N30*6)/10,1),"")</f>
        <v/>
      </c>
      <c r="Q30" s="15" t="str">
        <f t="shared" ref="Q30:Q33" si="22">IF(L30="x",IF(AND(O30&gt;=5,M30&gt;=3),"x",IF(AND(P30&gt;=5,N30&gt;=3),"x","")),"")</f>
        <v>x</v>
      </c>
      <c r="R30" s="22">
        <f t="shared" ref="R30:R33" si="23">MAX(O30:P30)</f>
        <v>5.6599999999999993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10</v>
      </c>
      <c r="F31" s="14">
        <v>4</v>
      </c>
      <c r="G31" s="14"/>
      <c r="H31" s="14">
        <v>5</v>
      </c>
      <c r="I31" s="14"/>
      <c r="J31" s="14"/>
      <c r="K31" s="21">
        <f t="shared" si="18"/>
        <v>6</v>
      </c>
      <c r="L31" s="16" t="str">
        <f t="shared" si="19"/>
        <v>x</v>
      </c>
      <c r="M31" s="15">
        <v>6.1</v>
      </c>
      <c r="N31" s="15"/>
      <c r="O31" s="16">
        <f t="shared" si="20"/>
        <v>6.06</v>
      </c>
      <c r="P31" s="16" t="str">
        <f t="shared" si="21"/>
        <v/>
      </c>
      <c r="Q31" s="15" t="str">
        <f t="shared" si="22"/>
        <v>x</v>
      </c>
      <c r="R31" s="22">
        <f t="shared" si="23"/>
        <v>6.06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3</v>
      </c>
      <c r="F32" s="14">
        <v>4</v>
      </c>
      <c r="G32" s="14"/>
      <c r="H32" s="14">
        <v>5</v>
      </c>
      <c r="I32" s="14"/>
      <c r="J32" s="14"/>
      <c r="K32" s="21">
        <f t="shared" si="18"/>
        <v>4.25</v>
      </c>
      <c r="L32" s="16" t="str">
        <f t="shared" si="19"/>
        <v>x</v>
      </c>
      <c r="M32" s="15">
        <v>6.1</v>
      </c>
      <c r="N32" s="15"/>
      <c r="O32" s="16">
        <f t="shared" si="20"/>
        <v>5.3599999999999994</v>
      </c>
      <c r="P32" s="16" t="str">
        <f t="shared" si="21"/>
        <v/>
      </c>
      <c r="Q32" s="15" t="str">
        <f t="shared" si="22"/>
        <v>x</v>
      </c>
      <c r="R32" s="22">
        <f t="shared" si="23"/>
        <v>5.3599999999999994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10</v>
      </c>
      <c r="F33" s="14">
        <v>7</v>
      </c>
      <c r="G33" s="14"/>
      <c r="H33" s="14">
        <v>8</v>
      </c>
      <c r="I33" s="14"/>
      <c r="J33" s="14"/>
      <c r="K33" s="21">
        <f t="shared" si="18"/>
        <v>8.25</v>
      </c>
      <c r="L33" s="16" t="str">
        <f t="shared" si="19"/>
        <v>x</v>
      </c>
      <c r="M33" s="15">
        <v>6.9</v>
      </c>
      <c r="N33" s="15"/>
      <c r="O33" s="16">
        <f t="shared" si="20"/>
        <v>7.44</v>
      </c>
      <c r="P33" s="16" t="str">
        <f t="shared" si="21"/>
        <v/>
      </c>
      <c r="Q33" s="15" t="str">
        <f t="shared" si="22"/>
        <v>x</v>
      </c>
      <c r="R33" s="22">
        <f t="shared" si="23"/>
        <v>7.44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5</v>
      </c>
      <c r="F34" s="14">
        <v>4</v>
      </c>
      <c r="G34" s="14"/>
      <c r="H34" s="14">
        <v>5</v>
      </c>
      <c r="I34" s="14"/>
      <c r="J34" s="14"/>
      <c r="K34" s="21">
        <f t="shared" ref="K34:K35" si="24">(E34+F34+H34*2)/4</f>
        <v>4.75</v>
      </c>
      <c r="L34" s="16" t="str">
        <f t="shared" ref="L34:L35" si="25">IF(K34&lt;3,"","x")</f>
        <v>x</v>
      </c>
      <c r="M34" s="15">
        <v>7.4</v>
      </c>
      <c r="N34" s="15"/>
      <c r="O34" s="16">
        <f t="shared" ref="O34:O35" si="26">IF(M34&lt;&gt;"",(K34*4+M34*6)/10,"")</f>
        <v>6.3400000000000007</v>
      </c>
      <c r="P34" s="16" t="str">
        <f t="shared" ref="P34:P35" si="27">IF(N34&lt;&gt;"",ROUND((K34*4+N34*6)/10,1),"")</f>
        <v/>
      </c>
      <c r="Q34" s="15" t="str">
        <f t="shared" ref="Q34:Q35" si="28">IF(L34="x",IF(AND(O34&gt;=5,M34&gt;=3),"x",IF(AND(P34&gt;=5,N34&gt;=3),"x","")),"")</f>
        <v>x</v>
      </c>
      <c r="R34" s="22">
        <f t="shared" ref="R34:R35" si="29">MAX(O34:P34)</f>
        <v>6.3400000000000007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8</v>
      </c>
      <c r="F35" s="14">
        <v>6</v>
      </c>
      <c r="G35" s="14"/>
      <c r="H35" s="14">
        <v>7</v>
      </c>
      <c r="I35" s="14"/>
      <c r="J35" s="14"/>
      <c r="K35" s="21">
        <f t="shared" si="24"/>
        <v>7</v>
      </c>
      <c r="L35" s="16" t="str">
        <f t="shared" si="25"/>
        <v>x</v>
      </c>
      <c r="M35" s="15">
        <v>8</v>
      </c>
      <c r="N35" s="15"/>
      <c r="O35" s="16">
        <f t="shared" si="26"/>
        <v>7.6</v>
      </c>
      <c r="P35" s="16" t="str">
        <f t="shared" si="27"/>
        <v/>
      </c>
      <c r="Q35" s="15" t="str">
        <f t="shared" si="28"/>
        <v>x</v>
      </c>
      <c r="R35" s="22">
        <f t="shared" si="29"/>
        <v>7.6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10</v>
      </c>
      <c r="F36" s="14">
        <v>10</v>
      </c>
      <c r="G36" s="14"/>
      <c r="H36" s="14">
        <v>10</v>
      </c>
      <c r="I36" s="14"/>
      <c r="J36" s="14"/>
      <c r="K36" s="21">
        <f t="shared" ref="K36" si="30">(E36+F36+H36*2)/4</f>
        <v>10</v>
      </c>
      <c r="L36" s="16" t="str">
        <f t="shared" ref="L36:L37" si="31">IF(K36&lt;3,"","x")</f>
        <v>x</v>
      </c>
      <c r="M36" s="15">
        <v>10</v>
      </c>
      <c r="N36" s="15"/>
      <c r="O36" s="16">
        <f t="shared" ref="O36:O37" si="32">IF(M36&lt;&gt;"",(K36*4+M36*6)/10,"")</f>
        <v>10</v>
      </c>
      <c r="P36" s="16" t="str">
        <f t="shared" ref="P36:P37" si="33">IF(N36&lt;&gt;"",ROUND((K36*4+N36*6)/10,1),"")</f>
        <v/>
      </c>
      <c r="Q36" s="15" t="str">
        <f t="shared" ref="Q36:Q37" si="34">IF(L36="x",IF(AND(O36&gt;=5,M36&gt;=3),"x",IF(AND(P36&gt;=5,N36&gt;=3),"x","")),"")</f>
        <v>x</v>
      </c>
      <c r="R36" s="22">
        <f t="shared" ref="R36" si="35">MAX(O36:P36)</f>
        <v>10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si="31"/>
        <v/>
      </c>
      <c r="M37" s="14"/>
      <c r="N37" s="14"/>
      <c r="O37" s="14" t="str">
        <f t="shared" si="32"/>
        <v/>
      </c>
      <c r="P37" s="16" t="str">
        <f t="shared" si="33"/>
        <v/>
      </c>
      <c r="Q37" s="15" t="str">
        <f t="shared" si="34"/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53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43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11 P37:Q37 O36:Q36">
    <cfRule type="cellIs" dxfId="34" priority="28" operator="lessThan">
      <formula>5</formula>
    </cfRule>
  </conditionalFormatting>
  <conditionalFormatting sqref="M11:N11 K11 K36 M36:N36">
    <cfRule type="cellIs" dxfId="33" priority="27" operator="lessThan">
      <formula>3</formula>
    </cfRule>
  </conditionalFormatting>
  <conditionalFormatting sqref="O34:Q35">
    <cfRule type="cellIs" dxfId="32" priority="26" operator="lessThan">
      <formula>5</formula>
    </cfRule>
  </conditionalFormatting>
  <conditionalFormatting sqref="K34:K35 M34:N35">
    <cfRule type="cellIs" dxfId="31" priority="25" operator="lessThan">
      <formula>3</formula>
    </cfRule>
  </conditionalFormatting>
  <conditionalFormatting sqref="O32:Q33">
    <cfRule type="cellIs" dxfId="30" priority="24" operator="lessThan">
      <formula>5</formula>
    </cfRule>
  </conditionalFormatting>
  <conditionalFormatting sqref="K32:K33 M32:N33">
    <cfRule type="cellIs" dxfId="29" priority="23" operator="lessThan">
      <formula>3</formula>
    </cfRule>
  </conditionalFormatting>
  <conditionalFormatting sqref="O30:Q31">
    <cfRule type="cellIs" dxfId="28" priority="22" operator="lessThan">
      <formula>5</formula>
    </cfRule>
  </conditionalFormatting>
  <conditionalFormatting sqref="K30:K31 M30:N31">
    <cfRule type="cellIs" dxfId="27" priority="21" operator="lessThan">
      <formula>3</formula>
    </cfRule>
  </conditionalFormatting>
  <conditionalFormatting sqref="O28:Q29">
    <cfRule type="cellIs" dxfId="26" priority="20" operator="lessThan">
      <formula>5</formula>
    </cfRule>
  </conditionalFormatting>
  <conditionalFormatting sqref="K28:K29 M28:N29">
    <cfRule type="cellIs" dxfId="25" priority="19" operator="lessThan">
      <formula>3</formula>
    </cfRule>
  </conditionalFormatting>
  <conditionalFormatting sqref="O26:Q27">
    <cfRule type="cellIs" dxfId="24" priority="18" operator="lessThan">
      <formula>5</formula>
    </cfRule>
  </conditionalFormatting>
  <conditionalFormatting sqref="K26:K27 M26:N27">
    <cfRule type="cellIs" dxfId="23" priority="17" operator="lessThan">
      <formula>3</formula>
    </cfRule>
  </conditionalFormatting>
  <conditionalFormatting sqref="O25:Q25">
    <cfRule type="cellIs" dxfId="22" priority="16" operator="lessThan">
      <formula>5</formula>
    </cfRule>
  </conditionalFormatting>
  <conditionalFormatting sqref="K25 M25:N25">
    <cfRule type="cellIs" dxfId="21" priority="15" operator="lessThan">
      <formula>3</formula>
    </cfRule>
  </conditionalFormatting>
  <conditionalFormatting sqref="O23:Q24">
    <cfRule type="cellIs" dxfId="20" priority="14" operator="lessThan">
      <formula>5</formula>
    </cfRule>
  </conditionalFormatting>
  <conditionalFormatting sqref="K23:K24 M23:N24">
    <cfRule type="cellIs" dxfId="19" priority="13" operator="lessThan">
      <formula>3</formula>
    </cfRule>
  </conditionalFormatting>
  <conditionalFormatting sqref="O21:Q22">
    <cfRule type="cellIs" dxfId="18" priority="12" operator="lessThan">
      <formula>5</formula>
    </cfRule>
  </conditionalFormatting>
  <conditionalFormatting sqref="K21:K22 M21:N22">
    <cfRule type="cellIs" dxfId="17" priority="11" operator="lessThan">
      <formula>3</formula>
    </cfRule>
  </conditionalFormatting>
  <conditionalFormatting sqref="O19:Q20">
    <cfRule type="cellIs" dxfId="16" priority="10" operator="lessThan">
      <formula>5</formula>
    </cfRule>
  </conditionalFormatting>
  <conditionalFormatting sqref="K19:K20 M19:N20">
    <cfRule type="cellIs" dxfId="15" priority="9" operator="lessThan">
      <formula>3</formula>
    </cfRule>
  </conditionalFormatting>
  <conditionalFormatting sqref="O17:Q18">
    <cfRule type="cellIs" dxfId="14" priority="8" operator="lessThan">
      <formula>5</formula>
    </cfRule>
  </conditionalFormatting>
  <conditionalFormatting sqref="K17:K18 M17:N18">
    <cfRule type="cellIs" dxfId="13" priority="7" operator="lessThan">
      <formula>3</formula>
    </cfRule>
  </conditionalFormatting>
  <conditionalFormatting sqref="O15:Q16">
    <cfRule type="cellIs" dxfId="12" priority="6" operator="lessThan">
      <formula>5</formula>
    </cfRule>
  </conditionalFormatting>
  <conditionalFormatting sqref="K15:K16 M15:N16">
    <cfRule type="cellIs" dxfId="11" priority="5" operator="lessThan">
      <formula>3</formula>
    </cfRule>
  </conditionalFormatting>
  <conditionalFormatting sqref="O14:Q14">
    <cfRule type="cellIs" dxfId="10" priority="4" operator="lessThan">
      <formula>5</formula>
    </cfRule>
  </conditionalFormatting>
  <conditionalFormatting sqref="K14 M14:N14">
    <cfRule type="cellIs" dxfId="9" priority="3" operator="lessThan">
      <formula>3</formula>
    </cfRule>
  </conditionalFormatting>
  <conditionalFormatting sqref="O12:Q13">
    <cfRule type="cellIs" dxfId="8" priority="2" operator="lessThan">
      <formula>5</formula>
    </cfRule>
  </conditionalFormatting>
  <conditionalFormatting sqref="K12:K13 M12:N13">
    <cfRule type="cellIs" dxfId="7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44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1" t="s">
        <v>0</v>
      </c>
      <c r="B1" s="41"/>
      <c r="C1" s="41"/>
      <c r="D1" s="41"/>
      <c r="G1" s="42" t="s">
        <v>1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 t="s">
        <v>22</v>
      </c>
      <c r="B2" s="42"/>
      <c r="C2" s="42"/>
      <c r="D2" s="42"/>
      <c r="G2" s="42" t="s">
        <v>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19" ht="18.7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6" spans="1:19">
      <c r="A6" s="2" t="s">
        <v>33</v>
      </c>
      <c r="D6" s="2" t="s">
        <v>54</v>
      </c>
      <c r="M6" s="2" t="s">
        <v>25</v>
      </c>
      <c r="P6" s="20">
        <v>2</v>
      </c>
      <c r="Q6" s="2" t="s">
        <v>35</v>
      </c>
    </row>
    <row r="7" spans="1:19" ht="26.25" customHeight="1">
      <c r="A7" s="2" t="s">
        <v>52</v>
      </c>
      <c r="D7" s="2" t="s">
        <v>32</v>
      </c>
      <c r="E7" s="1" t="s">
        <v>99</v>
      </c>
      <c r="M7" s="3" t="s">
        <v>36</v>
      </c>
    </row>
    <row r="9" spans="1:19">
      <c r="A9" s="34" t="s">
        <v>4</v>
      </c>
      <c r="B9" s="35" t="s">
        <v>5</v>
      </c>
      <c r="C9" s="35"/>
      <c r="D9" s="36" t="s">
        <v>26</v>
      </c>
      <c r="E9" s="38" t="s">
        <v>6</v>
      </c>
      <c r="F9" s="35"/>
      <c r="G9" s="39"/>
      <c r="H9" s="38" t="s">
        <v>7</v>
      </c>
      <c r="I9" s="35"/>
      <c r="J9" s="40"/>
      <c r="K9" s="47" t="s">
        <v>15</v>
      </c>
      <c r="L9" s="47" t="s">
        <v>21</v>
      </c>
      <c r="M9" s="35" t="s">
        <v>16</v>
      </c>
      <c r="N9" s="35"/>
      <c r="O9" s="40" t="s">
        <v>19</v>
      </c>
      <c r="P9" s="49"/>
      <c r="Q9" s="35" t="s">
        <v>24</v>
      </c>
      <c r="R9" s="34" t="s">
        <v>20</v>
      </c>
      <c r="S9" s="44" t="s">
        <v>8</v>
      </c>
    </row>
    <row r="10" spans="1:19">
      <c r="A10" s="35"/>
      <c r="B10" s="35"/>
      <c r="C10" s="35"/>
      <c r="D10" s="37"/>
      <c r="E10" s="4" t="s">
        <v>9</v>
      </c>
      <c r="F10" s="5" t="s">
        <v>10</v>
      </c>
      <c r="G10" s="6" t="s">
        <v>11</v>
      </c>
      <c r="H10" s="4" t="s">
        <v>9</v>
      </c>
      <c r="I10" s="5" t="s">
        <v>10</v>
      </c>
      <c r="J10" s="13" t="s">
        <v>11</v>
      </c>
      <c r="K10" s="45"/>
      <c r="L10" s="48"/>
      <c r="M10" s="17" t="s">
        <v>17</v>
      </c>
      <c r="N10" s="17" t="s">
        <v>18</v>
      </c>
      <c r="O10" s="17" t="s">
        <v>17</v>
      </c>
      <c r="P10" s="18" t="s">
        <v>18</v>
      </c>
      <c r="Q10" s="35"/>
      <c r="R10" s="35"/>
      <c r="S10" s="45"/>
    </row>
    <row r="11" spans="1:19" s="8" customFormat="1">
      <c r="A11" s="7">
        <v>1</v>
      </c>
      <c r="B11" s="25" t="s">
        <v>55</v>
      </c>
      <c r="C11" s="26" t="s">
        <v>27</v>
      </c>
      <c r="D11" s="27">
        <v>1995</v>
      </c>
      <c r="E11" s="14">
        <v>9</v>
      </c>
      <c r="F11" s="14"/>
      <c r="G11" s="14"/>
      <c r="H11" s="14">
        <v>10</v>
      </c>
      <c r="I11" s="14"/>
      <c r="J11" s="14"/>
      <c r="K11" s="21">
        <f>(E11+H11*2)/3</f>
        <v>9.6666666666666661</v>
      </c>
      <c r="L11" s="16" t="str">
        <f>IF(K11&lt;3,"","x")</f>
        <v>x</v>
      </c>
      <c r="M11" s="15">
        <v>5</v>
      </c>
      <c r="N11" s="15"/>
      <c r="O11" s="16">
        <f>IF(M11&lt;&gt;"",(K11*4+M11*6)/10,"")</f>
        <v>6.8666666666666654</v>
      </c>
      <c r="P11" s="16" t="str">
        <f>IF(N11&lt;&gt;"",ROUND((K11*4+N11*6)/10,1),"")</f>
        <v/>
      </c>
      <c r="Q11" s="15" t="str">
        <f>IF(L11="x",IF(AND(O11&gt;=5,M11&gt;=3),"x",IF(AND(P11&gt;=5,N11&gt;=3),"x","")),"")</f>
        <v>x</v>
      </c>
      <c r="R11" s="22">
        <f>MAX(O11:P11)</f>
        <v>6.8666666666666654</v>
      </c>
      <c r="S11" s="14"/>
    </row>
    <row r="12" spans="1:19" s="8" customFormat="1">
      <c r="A12" s="7">
        <v>2</v>
      </c>
      <c r="B12" s="28" t="s">
        <v>56</v>
      </c>
      <c r="C12" s="29" t="s">
        <v>57</v>
      </c>
      <c r="D12" s="30">
        <v>1996</v>
      </c>
      <c r="E12" s="14">
        <v>9</v>
      </c>
      <c r="F12" s="14"/>
      <c r="G12" s="14"/>
      <c r="H12" s="14">
        <v>10</v>
      </c>
      <c r="I12" s="14"/>
      <c r="J12" s="14"/>
      <c r="K12" s="21">
        <f t="shared" ref="K12:K22" si="0">(E12+H12*2)/3</f>
        <v>9.6666666666666661</v>
      </c>
      <c r="L12" s="16" t="str">
        <f t="shared" ref="L12:L22" si="1">IF(K12&lt;3,"","x")</f>
        <v>x</v>
      </c>
      <c r="M12" s="15">
        <v>7.5</v>
      </c>
      <c r="N12" s="15"/>
      <c r="O12" s="16">
        <f t="shared" ref="O12:O22" si="2">IF(M12&lt;&gt;"",(K12*4+M12*6)/10,"")</f>
        <v>8.3666666666666654</v>
      </c>
      <c r="P12" s="16" t="str">
        <f t="shared" ref="P12:P22" si="3">IF(N12&lt;&gt;"",ROUND((K12*4+N12*6)/10,1),"")</f>
        <v/>
      </c>
      <c r="Q12" s="15" t="str">
        <f t="shared" ref="Q12:Q22" si="4">IF(L12="x",IF(AND(O12&gt;=5,M12&gt;=3),"x",IF(AND(P12&gt;=5,N12&gt;=3),"x","")),"")</f>
        <v>x</v>
      </c>
      <c r="R12" s="22">
        <f t="shared" ref="R12:R22" si="5">MAX(O12:P12)</f>
        <v>8.3666666666666654</v>
      </c>
      <c r="S12" s="14"/>
    </row>
    <row r="13" spans="1:19" s="8" customFormat="1">
      <c r="A13" s="7">
        <v>3</v>
      </c>
      <c r="B13" s="25" t="s">
        <v>58</v>
      </c>
      <c r="C13" s="26" t="s">
        <v>59</v>
      </c>
      <c r="D13" s="27">
        <v>1995</v>
      </c>
      <c r="E13" s="14">
        <v>7.5</v>
      </c>
      <c r="F13" s="14"/>
      <c r="G13" s="14"/>
      <c r="H13" s="14">
        <v>9</v>
      </c>
      <c r="I13" s="14"/>
      <c r="J13" s="14"/>
      <c r="K13" s="21">
        <f t="shared" si="0"/>
        <v>8.5</v>
      </c>
      <c r="L13" s="16" t="str">
        <f t="shared" si="1"/>
        <v>x</v>
      </c>
      <c r="M13" s="15">
        <v>7</v>
      </c>
      <c r="N13" s="15"/>
      <c r="O13" s="16">
        <f t="shared" si="2"/>
        <v>7.6</v>
      </c>
      <c r="P13" s="16" t="str">
        <f t="shared" si="3"/>
        <v/>
      </c>
      <c r="Q13" s="15" t="str">
        <f t="shared" si="4"/>
        <v>x</v>
      </c>
      <c r="R13" s="22">
        <f t="shared" si="5"/>
        <v>7.6</v>
      </c>
      <c r="S13" s="14"/>
    </row>
    <row r="14" spans="1:19" s="8" customFormat="1">
      <c r="A14" s="7">
        <v>4</v>
      </c>
      <c r="B14" s="25" t="s">
        <v>97</v>
      </c>
      <c r="C14" s="26" t="s">
        <v>61</v>
      </c>
      <c r="D14" s="27">
        <v>1995</v>
      </c>
      <c r="E14" s="14">
        <v>7.5</v>
      </c>
      <c r="F14" s="14"/>
      <c r="G14" s="14"/>
      <c r="H14" s="14">
        <v>8.5</v>
      </c>
      <c r="I14" s="14"/>
      <c r="J14" s="14"/>
      <c r="K14" s="21">
        <f t="shared" si="0"/>
        <v>8.1666666666666661</v>
      </c>
      <c r="L14" s="16" t="str">
        <f t="shared" si="1"/>
        <v>x</v>
      </c>
      <c r="M14" s="15">
        <v>3</v>
      </c>
      <c r="N14" s="15"/>
      <c r="O14" s="16">
        <f t="shared" si="2"/>
        <v>5.0666666666666664</v>
      </c>
      <c r="P14" s="16" t="str">
        <f t="shared" si="3"/>
        <v/>
      </c>
      <c r="Q14" s="15" t="str">
        <f t="shared" si="4"/>
        <v>x</v>
      </c>
      <c r="R14" s="22">
        <f t="shared" si="5"/>
        <v>5.0666666666666664</v>
      </c>
      <c r="S14" s="14"/>
    </row>
    <row r="15" spans="1:19" s="8" customFormat="1">
      <c r="A15" s="7">
        <v>5</v>
      </c>
      <c r="B15" s="25" t="s">
        <v>62</v>
      </c>
      <c r="C15" s="26" t="s">
        <v>63</v>
      </c>
      <c r="D15" s="27">
        <v>1994</v>
      </c>
      <c r="E15" s="14">
        <v>8.5</v>
      </c>
      <c r="F15" s="14"/>
      <c r="G15" s="14"/>
      <c r="H15" s="14">
        <v>10</v>
      </c>
      <c r="I15" s="14"/>
      <c r="J15" s="14"/>
      <c r="K15" s="21">
        <f t="shared" si="0"/>
        <v>9.5</v>
      </c>
      <c r="L15" s="16" t="str">
        <f t="shared" si="1"/>
        <v>x</v>
      </c>
      <c r="M15" s="15">
        <v>9</v>
      </c>
      <c r="N15" s="15"/>
      <c r="O15" s="16">
        <f t="shared" si="2"/>
        <v>9.1999999999999993</v>
      </c>
      <c r="P15" s="16" t="str">
        <f t="shared" si="3"/>
        <v/>
      </c>
      <c r="Q15" s="15" t="str">
        <f t="shared" si="4"/>
        <v>x</v>
      </c>
      <c r="R15" s="22">
        <f t="shared" si="5"/>
        <v>9.1999999999999993</v>
      </c>
      <c r="S15" s="14"/>
    </row>
    <row r="16" spans="1:19" s="8" customFormat="1">
      <c r="A16" s="7">
        <v>6</v>
      </c>
      <c r="B16" s="28" t="s">
        <v>64</v>
      </c>
      <c r="C16" s="29" t="s">
        <v>63</v>
      </c>
      <c r="D16" s="30">
        <v>1996</v>
      </c>
      <c r="E16" s="14">
        <v>7</v>
      </c>
      <c r="F16" s="14"/>
      <c r="G16" s="14"/>
      <c r="H16" s="14">
        <v>9</v>
      </c>
      <c r="I16" s="14"/>
      <c r="J16" s="14"/>
      <c r="K16" s="21">
        <f t="shared" si="0"/>
        <v>8.3333333333333339</v>
      </c>
      <c r="L16" s="16" t="str">
        <f t="shared" si="1"/>
        <v>x</v>
      </c>
      <c r="M16" s="15">
        <v>7</v>
      </c>
      <c r="N16" s="15"/>
      <c r="O16" s="16">
        <f t="shared" si="2"/>
        <v>7.5333333333333341</v>
      </c>
      <c r="P16" s="16" t="str">
        <f t="shared" si="3"/>
        <v/>
      </c>
      <c r="Q16" s="15" t="str">
        <f t="shared" si="4"/>
        <v>x</v>
      </c>
      <c r="R16" s="22">
        <f t="shared" si="5"/>
        <v>7.5333333333333341</v>
      </c>
      <c r="S16" s="14"/>
    </row>
    <row r="17" spans="1:19" s="8" customFormat="1">
      <c r="A17" s="7">
        <v>7</v>
      </c>
      <c r="B17" s="28" t="s">
        <v>65</v>
      </c>
      <c r="C17" s="29" t="s">
        <v>66</v>
      </c>
      <c r="D17" s="30" t="s">
        <v>67</v>
      </c>
      <c r="E17" s="14">
        <v>8</v>
      </c>
      <c r="F17" s="14"/>
      <c r="G17" s="14"/>
      <c r="H17" s="14">
        <v>9</v>
      </c>
      <c r="I17" s="14"/>
      <c r="J17" s="14"/>
      <c r="K17" s="21">
        <f t="shared" si="0"/>
        <v>8.6666666666666661</v>
      </c>
      <c r="L17" s="16" t="str">
        <f t="shared" si="1"/>
        <v>x</v>
      </c>
      <c r="M17" s="15">
        <v>7</v>
      </c>
      <c r="N17" s="15"/>
      <c r="O17" s="16">
        <f t="shared" si="2"/>
        <v>7.6666666666666661</v>
      </c>
      <c r="P17" s="16" t="str">
        <f t="shared" si="3"/>
        <v/>
      </c>
      <c r="Q17" s="15" t="str">
        <f t="shared" si="4"/>
        <v>x</v>
      </c>
      <c r="R17" s="22">
        <f t="shared" si="5"/>
        <v>7.6666666666666661</v>
      </c>
      <c r="S17" s="14"/>
    </row>
    <row r="18" spans="1:19" s="8" customFormat="1">
      <c r="A18" s="7">
        <v>8</v>
      </c>
      <c r="B18" s="28" t="s">
        <v>68</v>
      </c>
      <c r="C18" s="29" t="s">
        <v>30</v>
      </c>
      <c r="D18" s="30">
        <v>1987</v>
      </c>
      <c r="E18" s="14">
        <v>8</v>
      </c>
      <c r="F18" s="14"/>
      <c r="G18" s="14"/>
      <c r="H18" s="14">
        <v>9.5</v>
      </c>
      <c r="I18" s="14"/>
      <c r="J18" s="14"/>
      <c r="K18" s="21">
        <f t="shared" si="0"/>
        <v>9</v>
      </c>
      <c r="L18" s="16" t="str">
        <f t="shared" si="1"/>
        <v>x</v>
      </c>
      <c r="M18" s="15">
        <v>7.5</v>
      </c>
      <c r="N18" s="15"/>
      <c r="O18" s="16">
        <f t="shared" si="2"/>
        <v>8.1</v>
      </c>
      <c r="P18" s="16" t="str">
        <f t="shared" si="3"/>
        <v/>
      </c>
      <c r="Q18" s="15" t="str">
        <f t="shared" si="4"/>
        <v>x</v>
      </c>
      <c r="R18" s="22">
        <f t="shared" si="5"/>
        <v>8.1</v>
      </c>
      <c r="S18" s="14"/>
    </row>
    <row r="19" spans="1:19" s="8" customFormat="1">
      <c r="A19" s="7">
        <v>9</v>
      </c>
      <c r="B19" s="31" t="s">
        <v>69</v>
      </c>
      <c r="C19" s="32" t="s">
        <v>30</v>
      </c>
      <c r="D19" s="33">
        <v>1993</v>
      </c>
      <c r="E19" s="14">
        <v>9</v>
      </c>
      <c r="F19" s="14"/>
      <c r="G19" s="14"/>
      <c r="H19" s="14">
        <v>10</v>
      </c>
      <c r="I19" s="14"/>
      <c r="J19" s="14"/>
      <c r="K19" s="21">
        <f t="shared" si="0"/>
        <v>9.6666666666666661</v>
      </c>
      <c r="L19" s="16" t="str">
        <f t="shared" si="1"/>
        <v>x</v>
      </c>
      <c r="M19" s="15">
        <v>7.5</v>
      </c>
      <c r="N19" s="15"/>
      <c r="O19" s="16">
        <f t="shared" si="2"/>
        <v>8.3666666666666654</v>
      </c>
      <c r="P19" s="16" t="str">
        <f t="shared" si="3"/>
        <v/>
      </c>
      <c r="Q19" s="15" t="str">
        <f t="shared" si="4"/>
        <v>x</v>
      </c>
      <c r="R19" s="22">
        <f t="shared" si="5"/>
        <v>8.3666666666666654</v>
      </c>
      <c r="S19" s="14"/>
    </row>
    <row r="20" spans="1:19" s="8" customFormat="1">
      <c r="A20" s="7">
        <v>10</v>
      </c>
      <c r="B20" s="28" t="s">
        <v>70</v>
      </c>
      <c r="C20" s="29" t="s">
        <v>71</v>
      </c>
      <c r="D20" s="30">
        <v>1994</v>
      </c>
      <c r="E20" s="14">
        <v>8.5</v>
      </c>
      <c r="F20" s="14"/>
      <c r="G20" s="14"/>
      <c r="H20" s="14">
        <v>9</v>
      </c>
      <c r="I20" s="14"/>
      <c r="J20" s="14"/>
      <c r="K20" s="21">
        <f t="shared" si="0"/>
        <v>8.8333333333333339</v>
      </c>
      <c r="L20" s="16" t="str">
        <f t="shared" si="1"/>
        <v>x</v>
      </c>
      <c r="M20" s="15">
        <v>7</v>
      </c>
      <c r="N20" s="15"/>
      <c r="O20" s="16">
        <f t="shared" si="2"/>
        <v>7.7333333333333343</v>
      </c>
      <c r="P20" s="16" t="str">
        <f t="shared" si="3"/>
        <v/>
      </c>
      <c r="Q20" s="15" t="str">
        <f t="shared" si="4"/>
        <v>x</v>
      </c>
      <c r="R20" s="22">
        <f t="shared" si="5"/>
        <v>7.7333333333333343</v>
      </c>
      <c r="S20" s="14"/>
    </row>
    <row r="21" spans="1:19" s="8" customFormat="1">
      <c r="A21" s="7">
        <v>11</v>
      </c>
      <c r="B21" s="25" t="s">
        <v>72</v>
      </c>
      <c r="C21" s="26" t="s">
        <v>73</v>
      </c>
      <c r="D21" s="27">
        <v>1996</v>
      </c>
      <c r="E21" s="14">
        <v>7</v>
      </c>
      <c r="F21" s="14"/>
      <c r="G21" s="14"/>
      <c r="H21" s="14">
        <v>7</v>
      </c>
      <c r="I21" s="14"/>
      <c r="J21" s="14"/>
      <c r="K21" s="21">
        <f t="shared" si="0"/>
        <v>7</v>
      </c>
      <c r="L21" s="16" t="str">
        <f t="shared" si="1"/>
        <v>x</v>
      </c>
      <c r="M21" s="15">
        <v>4</v>
      </c>
      <c r="N21" s="15"/>
      <c r="O21" s="16">
        <f t="shared" si="2"/>
        <v>5.2</v>
      </c>
      <c r="P21" s="16" t="str">
        <f t="shared" si="3"/>
        <v/>
      </c>
      <c r="Q21" s="15" t="str">
        <f t="shared" si="4"/>
        <v>x</v>
      </c>
      <c r="R21" s="22">
        <f t="shared" si="5"/>
        <v>5.2</v>
      </c>
      <c r="S21" s="14"/>
    </row>
    <row r="22" spans="1:19" s="8" customFormat="1">
      <c r="A22" s="7">
        <v>12</v>
      </c>
      <c r="B22" s="28" t="s">
        <v>74</v>
      </c>
      <c r="C22" s="29" t="s">
        <v>28</v>
      </c>
      <c r="D22" s="30">
        <v>1994</v>
      </c>
      <c r="E22" s="14">
        <v>8</v>
      </c>
      <c r="F22" s="14"/>
      <c r="G22" s="14"/>
      <c r="H22" s="14">
        <v>7.5</v>
      </c>
      <c r="I22" s="14"/>
      <c r="J22" s="14"/>
      <c r="K22" s="21">
        <f t="shared" si="0"/>
        <v>7.666666666666667</v>
      </c>
      <c r="L22" s="16" t="str">
        <f t="shared" si="1"/>
        <v>x</v>
      </c>
      <c r="M22" s="15">
        <v>6.5</v>
      </c>
      <c r="N22" s="15"/>
      <c r="O22" s="16">
        <f t="shared" si="2"/>
        <v>6.9666666666666668</v>
      </c>
      <c r="P22" s="16" t="str">
        <f t="shared" si="3"/>
        <v/>
      </c>
      <c r="Q22" s="15" t="str">
        <f t="shared" si="4"/>
        <v>x</v>
      </c>
      <c r="R22" s="22">
        <f t="shared" si="5"/>
        <v>6.9666666666666668</v>
      </c>
      <c r="S22" s="14"/>
    </row>
    <row r="23" spans="1:19" s="8" customFormat="1">
      <c r="A23" s="7">
        <v>13</v>
      </c>
      <c r="B23" s="25" t="s">
        <v>75</v>
      </c>
      <c r="C23" s="26" t="s">
        <v>28</v>
      </c>
      <c r="D23" s="27">
        <v>1994</v>
      </c>
      <c r="E23" s="14"/>
      <c r="F23" s="14"/>
      <c r="G23" s="14"/>
      <c r="H23" s="14"/>
      <c r="I23" s="14"/>
      <c r="J23" s="14"/>
      <c r="K23" s="21">
        <f t="shared" ref="K23:K33" si="6">(E23+H23*2)/3</f>
        <v>0</v>
      </c>
      <c r="L23" s="16" t="str">
        <f t="shared" ref="L23:L33" si="7">IF(K23&lt;3,"","x")</f>
        <v/>
      </c>
      <c r="M23" s="15"/>
      <c r="N23" s="15"/>
      <c r="O23" s="16" t="str">
        <f t="shared" ref="O23:O33" si="8">IF(M23&lt;&gt;"",(K23*4+M23*6)/10,"")</f>
        <v/>
      </c>
      <c r="P23" s="16" t="str">
        <f t="shared" ref="P23:P33" si="9">IF(N23&lt;&gt;"",ROUND((K23*4+N23*6)/10,1),"")</f>
        <v/>
      </c>
      <c r="Q23" s="15" t="str">
        <f t="shared" ref="Q23:Q33" si="10">IF(L23="x",IF(AND(O23&gt;=5,M23&gt;=3),"x",IF(AND(P23&gt;=5,N23&gt;=3),"x","")),"")</f>
        <v/>
      </c>
      <c r="R23" s="22">
        <f t="shared" ref="R23:R33" si="11">MAX(O23:P23)</f>
        <v>0</v>
      </c>
      <c r="S23" s="14"/>
    </row>
    <row r="24" spans="1:19" s="8" customFormat="1">
      <c r="A24" s="7">
        <v>14</v>
      </c>
      <c r="B24" s="25" t="s">
        <v>76</v>
      </c>
      <c r="C24" s="26" t="s">
        <v>28</v>
      </c>
      <c r="D24" s="27">
        <v>1995</v>
      </c>
      <c r="E24" s="14">
        <v>9</v>
      </c>
      <c r="F24" s="14"/>
      <c r="G24" s="14"/>
      <c r="H24" s="14">
        <v>9</v>
      </c>
      <c r="I24" s="14"/>
      <c r="J24" s="14"/>
      <c r="K24" s="21">
        <f t="shared" si="6"/>
        <v>9</v>
      </c>
      <c r="L24" s="16" t="str">
        <f t="shared" si="7"/>
        <v>x</v>
      </c>
      <c r="M24" s="15">
        <v>6.5</v>
      </c>
      <c r="N24" s="15"/>
      <c r="O24" s="16">
        <f t="shared" si="8"/>
        <v>7.5</v>
      </c>
      <c r="P24" s="16" t="str">
        <f t="shared" si="9"/>
        <v/>
      </c>
      <c r="Q24" s="15" t="str">
        <f t="shared" si="10"/>
        <v>x</v>
      </c>
      <c r="R24" s="22">
        <f t="shared" si="11"/>
        <v>7.5</v>
      </c>
      <c r="S24" s="14"/>
    </row>
    <row r="25" spans="1:19" s="8" customFormat="1">
      <c r="A25" s="7">
        <v>15</v>
      </c>
      <c r="B25" s="28" t="s">
        <v>77</v>
      </c>
      <c r="C25" s="29" t="s">
        <v>31</v>
      </c>
      <c r="D25" s="30">
        <v>1990</v>
      </c>
      <c r="E25" s="14">
        <v>8.5</v>
      </c>
      <c r="F25" s="14"/>
      <c r="G25" s="14"/>
      <c r="H25" s="14">
        <v>10</v>
      </c>
      <c r="I25" s="14"/>
      <c r="J25" s="14"/>
      <c r="K25" s="21">
        <f t="shared" si="6"/>
        <v>9.5</v>
      </c>
      <c r="L25" s="16" t="str">
        <f t="shared" si="7"/>
        <v>x</v>
      </c>
      <c r="M25" s="15">
        <v>3</v>
      </c>
      <c r="N25" s="15"/>
      <c r="O25" s="16">
        <f t="shared" si="8"/>
        <v>5.6</v>
      </c>
      <c r="P25" s="16" t="str">
        <f t="shared" si="9"/>
        <v/>
      </c>
      <c r="Q25" s="15" t="str">
        <f t="shared" si="10"/>
        <v>x</v>
      </c>
      <c r="R25" s="22">
        <f t="shared" si="11"/>
        <v>5.6</v>
      </c>
      <c r="S25" s="14"/>
    </row>
    <row r="26" spans="1:19" s="8" customFormat="1">
      <c r="A26" s="7">
        <v>16</v>
      </c>
      <c r="B26" s="28" t="s">
        <v>78</v>
      </c>
      <c r="C26" s="29" t="s">
        <v>31</v>
      </c>
      <c r="D26" s="30">
        <v>1991</v>
      </c>
      <c r="E26" s="14">
        <v>8.5</v>
      </c>
      <c r="F26" s="14"/>
      <c r="G26" s="14"/>
      <c r="H26" s="14">
        <v>9</v>
      </c>
      <c r="I26" s="14"/>
      <c r="J26" s="14"/>
      <c r="K26" s="21">
        <f t="shared" si="6"/>
        <v>8.8333333333333339</v>
      </c>
      <c r="L26" s="16" t="str">
        <f t="shared" si="7"/>
        <v>x</v>
      </c>
      <c r="M26" s="15">
        <v>8</v>
      </c>
      <c r="N26" s="15"/>
      <c r="O26" s="16">
        <f t="shared" si="8"/>
        <v>8.3333333333333339</v>
      </c>
      <c r="P26" s="16" t="str">
        <f t="shared" si="9"/>
        <v/>
      </c>
      <c r="Q26" s="15" t="str">
        <f t="shared" si="10"/>
        <v>x</v>
      </c>
      <c r="R26" s="22">
        <f t="shared" si="11"/>
        <v>8.3333333333333339</v>
      </c>
      <c r="S26" s="14"/>
    </row>
    <row r="27" spans="1:19" s="8" customFormat="1">
      <c r="A27" s="7">
        <v>17</v>
      </c>
      <c r="B27" s="28" t="s">
        <v>79</v>
      </c>
      <c r="C27" s="29" t="s">
        <v>80</v>
      </c>
      <c r="D27" s="30">
        <v>1996</v>
      </c>
      <c r="E27" s="14">
        <v>8</v>
      </c>
      <c r="F27" s="14"/>
      <c r="G27" s="14"/>
      <c r="H27" s="14">
        <v>9</v>
      </c>
      <c r="I27" s="14"/>
      <c r="J27" s="14"/>
      <c r="K27" s="21">
        <f t="shared" si="6"/>
        <v>8.6666666666666661</v>
      </c>
      <c r="L27" s="16" t="str">
        <f t="shared" si="7"/>
        <v>x</v>
      </c>
      <c r="M27" s="15">
        <v>6</v>
      </c>
      <c r="N27" s="15"/>
      <c r="O27" s="16">
        <f t="shared" si="8"/>
        <v>7.0666666666666655</v>
      </c>
      <c r="P27" s="16" t="str">
        <f t="shared" si="9"/>
        <v/>
      </c>
      <c r="Q27" s="15" t="str">
        <f t="shared" si="10"/>
        <v>x</v>
      </c>
      <c r="R27" s="22">
        <f t="shared" si="11"/>
        <v>7.0666666666666655</v>
      </c>
      <c r="S27" s="14"/>
    </row>
    <row r="28" spans="1:19" s="8" customFormat="1">
      <c r="A28" s="7">
        <v>18</v>
      </c>
      <c r="B28" s="25" t="s">
        <v>81</v>
      </c>
      <c r="C28" s="26" t="s">
        <v>82</v>
      </c>
      <c r="D28" s="27">
        <v>1987</v>
      </c>
      <c r="E28" s="14">
        <v>9</v>
      </c>
      <c r="F28" s="14"/>
      <c r="G28" s="14"/>
      <c r="H28" s="14">
        <v>10</v>
      </c>
      <c r="I28" s="14"/>
      <c r="J28" s="14"/>
      <c r="K28" s="21">
        <f t="shared" si="6"/>
        <v>9.6666666666666661</v>
      </c>
      <c r="L28" s="16" t="str">
        <f t="shared" si="7"/>
        <v>x</v>
      </c>
      <c r="M28" s="15">
        <v>8.5</v>
      </c>
      <c r="N28" s="15"/>
      <c r="O28" s="16">
        <f t="shared" si="8"/>
        <v>8.966666666666665</v>
      </c>
      <c r="P28" s="16" t="str">
        <f t="shared" si="9"/>
        <v/>
      </c>
      <c r="Q28" s="15" t="str">
        <f t="shared" si="10"/>
        <v>x</v>
      </c>
      <c r="R28" s="22">
        <f t="shared" si="11"/>
        <v>8.966666666666665</v>
      </c>
      <c r="S28" s="14"/>
    </row>
    <row r="29" spans="1:19" s="8" customFormat="1">
      <c r="A29" s="7">
        <v>19</v>
      </c>
      <c r="B29" s="28" t="s">
        <v>83</v>
      </c>
      <c r="C29" s="29" t="s">
        <v>84</v>
      </c>
      <c r="D29" s="30">
        <v>1995</v>
      </c>
      <c r="E29" s="14">
        <v>7</v>
      </c>
      <c r="F29" s="14"/>
      <c r="G29" s="14"/>
      <c r="H29" s="14">
        <v>9</v>
      </c>
      <c r="I29" s="14"/>
      <c r="J29" s="14"/>
      <c r="K29" s="21">
        <f t="shared" si="6"/>
        <v>8.3333333333333339</v>
      </c>
      <c r="L29" s="16" t="str">
        <f t="shared" si="7"/>
        <v>x</v>
      </c>
      <c r="M29" s="15">
        <v>7</v>
      </c>
      <c r="N29" s="15"/>
      <c r="O29" s="16">
        <f t="shared" si="8"/>
        <v>7.5333333333333341</v>
      </c>
      <c r="P29" s="16" t="str">
        <f t="shared" si="9"/>
        <v/>
      </c>
      <c r="Q29" s="15" t="str">
        <f t="shared" si="10"/>
        <v>x</v>
      </c>
      <c r="R29" s="22">
        <f t="shared" si="11"/>
        <v>7.5333333333333341</v>
      </c>
      <c r="S29" s="14"/>
    </row>
    <row r="30" spans="1:19" s="8" customFormat="1">
      <c r="A30" s="7">
        <v>20</v>
      </c>
      <c r="B30" s="28" t="s">
        <v>85</v>
      </c>
      <c r="C30" s="29" t="s">
        <v>86</v>
      </c>
      <c r="D30" s="30">
        <v>1995</v>
      </c>
      <c r="E30" s="14">
        <v>8</v>
      </c>
      <c r="F30" s="14"/>
      <c r="G30" s="14"/>
      <c r="H30" s="14">
        <v>9</v>
      </c>
      <c r="I30" s="14"/>
      <c r="J30" s="14"/>
      <c r="K30" s="21">
        <f t="shared" si="6"/>
        <v>8.6666666666666661</v>
      </c>
      <c r="L30" s="16" t="str">
        <f t="shared" si="7"/>
        <v>x</v>
      </c>
      <c r="M30" s="15">
        <v>6.5</v>
      </c>
      <c r="N30" s="15"/>
      <c r="O30" s="16">
        <f t="shared" si="8"/>
        <v>7.3666666666666654</v>
      </c>
      <c r="P30" s="16" t="str">
        <f t="shared" si="9"/>
        <v/>
      </c>
      <c r="Q30" s="15" t="str">
        <f t="shared" si="10"/>
        <v>x</v>
      </c>
      <c r="R30" s="22">
        <f t="shared" si="11"/>
        <v>7.3666666666666654</v>
      </c>
      <c r="S30" s="14"/>
    </row>
    <row r="31" spans="1:19" s="8" customFormat="1">
      <c r="A31" s="7">
        <v>21</v>
      </c>
      <c r="B31" s="25" t="s">
        <v>87</v>
      </c>
      <c r="C31" s="26" t="s">
        <v>88</v>
      </c>
      <c r="D31" s="27">
        <v>1995</v>
      </c>
      <c r="E31" s="14">
        <v>8</v>
      </c>
      <c r="F31" s="14"/>
      <c r="G31" s="14"/>
      <c r="H31" s="14">
        <v>8</v>
      </c>
      <c r="I31" s="14"/>
      <c r="J31" s="14"/>
      <c r="K31" s="21">
        <f t="shared" si="6"/>
        <v>8</v>
      </c>
      <c r="L31" s="16" t="str">
        <f t="shared" si="7"/>
        <v>x</v>
      </c>
      <c r="M31" s="15">
        <v>6.5</v>
      </c>
      <c r="N31" s="15"/>
      <c r="O31" s="16">
        <f t="shared" si="8"/>
        <v>7.1</v>
      </c>
      <c r="P31" s="16" t="str">
        <f t="shared" si="9"/>
        <v/>
      </c>
      <c r="Q31" s="15" t="str">
        <f t="shared" si="10"/>
        <v>x</v>
      </c>
      <c r="R31" s="22">
        <f t="shared" si="11"/>
        <v>7.1</v>
      </c>
      <c r="S31" s="14"/>
    </row>
    <row r="32" spans="1:19" s="8" customFormat="1">
      <c r="A32" s="7">
        <v>22</v>
      </c>
      <c r="B32" s="28" t="s">
        <v>89</v>
      </c>
      <c r="C32" s="29" t="s">
        <v>90</v>
      </c>
      <c r="D32" s="30">
        <v>1996</v>
      </c>
      <c r="E32" s="14">
        <v>8</v>
      </c>
      <c r="F32" s="14"/>
      <c r="G32" s="14"/>
      <c r="H32" s="14">
        <v>9</v>
      </c>
      <c r="I32" s="14"/>
      <c r="J32" s="14"/>
      <c r="K32" s="21">
        <f t="shared" si="6"/>
        <v>8.6666666666666661</v>
      </c>
      <c r="L32" s="16" t="str">
        <f t="shared" si="7"/>
        <v>x</v>
      </c>
      <c r="M32" s="15">
        <v>6.5</v>
      </c>
      <c r="N32" s="15"/>
      <c r="O32" s="16">
        <f t="shared" si="8"/>
        <v>7.3666666666666654</v>
      </c>
      <c r="P32" s="16" t="str">
        <f t="shared" si="9"/>
        <v/>
      </c>
      <c r="Q32" s="15" t="str">
        <f t="shared" si="10"/>
        <v>x</v>
      </c>
      <c r="R32" s="22">
        <f t="shared" si="11"/>
        <v>7.3666666666666654</v>
      </c>
      <c r="S32" s="14"/>
    </row>
    <row r="33" spans="1:19" s="8" customFormat="1">
      <c r="A33" s="7">
        <v>23</v>
      </c>
      <c r="B33" s="28" t="s">
        <v>91</v>
      </c>
      <c r="C33" s="29" t="s">
        <v>92</v>
      </c>
      <c r="D33" s="30">
        <v>1993</v>
      </c>
      <c r="E33" s="14">
        <v>9</v>
      </c>
      <c r="F33" s="14"/>
      <c r="G33" s="14"/>
      <c r="H33" s="14">
        <v>10</v>
      </c>
      <c r="I33" s="14"/>
      <c r="J33" s="14"/>
      <c r="K33" s="21">
        <f t="shared" si="6"/>
        <v>9.6666666666666661</v>
      </c>
      <c r="L33" s="16" t="str">
        <f t="shared" si="7"/>
        <v>x</v>
      </c>
      <c r="M33" s="15">
        <v>6</v>
      </c>
      <c r="N33" s="15"/>
      <c r="O33" s="16">
        <f t="shared" si="8"/>
        <v>7.4666666666666659</v>
      </c>
      <c r="P33" s="16" t="str">
        <f t="shared" si="9"/>
        <v/>
      </c>
      <c r="Q33" s="15" t="str">
        <f t="shared" si="10"/>
        <v>x</v>
      </c>
      <c r="R33" s="22">
        <f t="shared" si="11"/>
        <v>7.4666666666666659</v>
      </c>
      <c r="S33" s="14"/>
    </row>
    <row r="34" spans="1:19" s="8" customFormat="1">
      <c r="A34" s="7">
        <v>24</v>
      </c>
      <c r="B34" s="28" t="s">
        <v>93</v>
      </c>
      <c r="C34" s="29" t="s">
        <v>94</v>
      </c>
      <c r="D34" s="30">
        <v>1996</v>
      </c>
      <c r="E34" s="14">
        <v>8</v>
      </c>
      <c r="F34" s="14"/>
      <c r="G34" s="14"/>
      <c r="H34" s="14">
        <v>9</v>
      </c>
      <c r="I34" s="14"/>
      <c r="J34" s="14"/>
      <c r="K34" s="21">
        <f t="shared" ref="K34:K36" si="12">(E34+H34*2)/3</f>
        <v>8.6666666666666661</v>
      </c>
      <c r="L34" s="16" t="str">
        <f t="shared" ref="L34:L36" si="13">IF(K34&lt;3,"","x")</f>
        <v>x</v>
      </c>
      <c r="M34" s="15">
        <v>6</v>
      </c>
      <c r="N34" s="15"/>
      <c r="O34" s="16">
        <f t="shared" ref="O34:O36" si="14">IF(M34&lt;&gt;"",(K34*4+M34*6)/10,"")</f>
        <v>7.0666666666666655</v>
      </c>
      <c r="P34" s="16" t="str">
        <f t="shared" ref="P34:P36" si="15">IF(N34&lt;&gt;"",ROUND((K34*4+N34*6)/10,1),"")</f>
        <v/>
      </c>
      <c r="Q34" s="15" t="str">
        <f t="shared" ref="Q34:Q36" si="16">IF(L34="x",IF(AND(O34&gt;=5,M34&gt;=3),"x",IF(AND(P34&gt;=5,N34&gt;=3),"x","")),"")</f>
        <v>x</v>
      </c>
      <c r="R34" s="22">
        <f t="shared" ref="R34:R36" si="17">MAX(O34:P34)</f>
        <v>7.0666666666666655</v>
      </c>
      <c r="S34" s="14"/>
    </row>
    <row r="35" spans="1:19" s="8" customFormat="1">
      <c r="A35" s="7">
        <v>25</v>
      </c>
      <c r="B35" s="28" t="s">
        <v>95</v>
      </c>
      <c r="C35" s="29" t="s">
        <v>51</v>
      </c>
      <c r="D35" s="30">
        <v>1990</v>
      </c>
      <c r="E35" s="14">
        <v>9</v>
      </c>
      <c r="F35" s="14"/>
      <c r="G35" s="14"/>
      <c r="H35" s="14">
        <v>10</v>
      </c>
      <c r="I35" s="14"/>
      <c r="J35" s="14"/>
      <c r="K35" s="21">
        <f t="shared" si="12"/>
        <v>9.6666666666666661</v>
      </c>
      <c r="L35" s="16" t="str">
        <f t="shared" si="13"/>
        <v>x</v>
      </c>
      <c r="M35" s="15">
        <v>9.5</v>
      </c>
      <c r="N35" s="15"/>
      <c r="O35" s="16">
        <f t="shared" si="14"/>
        <v>9.5666666666666664</v>
      </c>
      <c r="P35" s="16" t="str">
        <f t="shared" si="15"/>
        <v/>
      </c>
      <c r="Q35" s="15" t="str">
        <f t="shared" si="16"/>
        <v>x</v>
      </c>
      <c r="R35" s="22">
        <f t="shared" si="17"/>
        <v>9.5666666666666664</v>
      </c>
      <c r="S35" s="14"/>
    </row>
    <row r="36" spans="1:19" s="8" customFormat="1">
      <c r="A36" s="7">
        <v>26</v>
      </c>
      <c r="B36" s="28" t="s">
        <v>68</v>
      </c>
      <c r="C36" s="29" t="s">
        <v>96</v>
      </c>
      <c r="D36" s="30">
        <v>1993</v>
      </c>
      <c r="E36" s="14">
        <v>10</v>
      </c>
      <c r="F36" s="14"/>
      <c r="G36" s="14"/>
      <c r="H36" s="14">
        <v>10</v>
      </c>
      <c r="I36" s="14"/>
      <c r="J36" s="14"/>
      <c r="K36" s="21">
        <f t="shared" si="12"/>
        <v>10</v>
      </c>
      <c r="L36" s="16" t="str">
        <f t="shared" si="13"/>
        <v>x</v>
      </c>
      <c r="M36" s="15">
        <v>10</v>
      </c>
      <c r="N36" s="15"/>
      <c r="O36" s="16">
        <f t="shared" si="14"/>
        <v>10</v>
      </c>
      <c r="P36" s="16" t="str">
        <f t="shared" si="15"/>
        <v/>
      </c>
      <c r="Q36" s="15" t="str">
        <f t="shared" si="16"/>
        <v>x</v>
      </c>
      <c r="R36" s="22">
        <f t="shared" si="17"/>
        <v>10</v>
      </c>
      <c r="S36" s="14"/>
    </row>
    <row r="37" spans="1:19" s="8" customFormat="1">
      <c r="A37" s="7"/>
      <c r="B37" s="23"/>
      <c r="C37" s="24"/>
      <c r="D37" s="9"/>
      <c r="E37" s="14"/>
      <c r="F37" s="14"/>
      <c r="G37" s="14"/>
      <c r="H37" s="14"/>
      <c r="I37" s="14"/>
      <c r="J37" s="14"/>
      <c r="K37" s="14"/>
      <c r="L37" s="14" t="str">
        <f t="shared" ref="L37" si="18">IF(K37&lt;3,"","x")</f>
        <v/>
      </c>
      <c r="M37" s="14"/>
      <c r="N37" s="14"/>
      <c r="O37" s="14" t="str">
        <f t="shared" ref="O37" si="19">IF(M37&lt;&gt;"",(K37*4+M37*6)/10,"")</f>
        <v/>
      </c>
      <c r="P37" s="16" t="str">
        <f t="shared" ref="P37" si="20">IF(N37&lt;&gt;"",ROUND((K37*4+N37*6)/10,1),"")</f>
        <v/>
      </c>
      <c r="Q37" s="15" t="str">
        <f t="shared" ref="Q37" si="21">IF(L37="x",IF(AND(O37&gt;=5,M37&gt;=3),"x",IF(AND(P37&gt;=5,N37&gt;=3),"x","")),"")</f>
        <v/>
      </c>
      <c r="R37" s="22"/>
      <c r="S37" s="14"/>
    </row>
    <row r="38" spans="1:19">
      <c r="B38" s="2" t="s">
        <v>12</v>
      </c>
      <c r="C38" s="10">
        <f>COUNT(A11:A37)</f>
        <v>26</v>
      </c>
    </row>
    <row r="39" spans="1:19">
      <c r="L39" s="11"/>
      <c r="M39" s="46" t="s">
        <v>98</v>
      </c>
      <c r="N39" s="46"/>
      <c r="O39" s="46"/>
      <c r="P39" s="46"/>
      <c r="Q39" s="46"/>
      <c r="R39" s="46"/>
    </row>
    <row r="40" spans="1:19">
      <c r="B40" s="2" t="s">
        <v>13</v>
      </c>
      <c r="E40" s="19" t="s">
        <v>14</v>
      </c>
      <c r="L40" s="12"/>
      <c r="M40" s="42" t="s">
        <v>23</v>
      </c>
      <c r="N40" s="42"/>
      <c r="O40" s="42"/>
      <c r="P40" s="42"/>
      <c r="Q40" s="42"/>
      <c r="R40" s="42"/>
    </row>
    <row r="44" spans="1:19">
      <c r="E44" s="1" t="s">
        <v>37</v>
      </c>
      <c r="O44" s="1" t="s">
        <v>29</v>
      </c>
    </row>
  </sheetData>
  <sheetProtection password="CE28" sheet="1" objects="1" scenarios="1"/>
  <autoFilter ref="A10:WVZ40">
    <filterColumn colId="1" showButton="0"/>
  </autoFilter>
  <mergeCells count="19">
    <mergeCell ref="S9:S10"/>
    <mergeCell ref="M39:R39"/>
    <mergeCell ref="M40:R4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P37:Q37">
    <cfRule type="cellIs" dxfId="6" priority="25" operator="lessThan">
      <formula>5</formula>
    </cfRule>
  </conditionalFormatting>
  <conditionalFormatting sqref="O11:Q11 O23:Q30 O34:Q36">
    <cfRule type="cellIs" dxfId="5" priority="6" operator="lessThan">
      <formula>5</formula>
    </cfRule>
  </conditionalFormatting>
  <conditionalFormatting sqref="K11 M11:N11 M23:N30 K23:K30 K34:K36 M34:N36">
    <cfRule type="cellIs" dxfId="4" priority="5" operator="lessThan">
      <formula>3</formula>
    </cfRule>
  </conditionalFormatting>
  <conditionalFormatting sqref="O12:Q22">
    <cfRule type="cellIs" dxfId="3" priority="4" operator="lessThan">
      <formula>5</formula>
    </cfRule>
  </conditionalFormatting>
  <conditionalFormatting sqref="M12:N22 K12:K22">
    <cfRule type="cellIs" dxfId="2" priority="3" operator="lessThan">
      <formula>3</formula>
    </cfRule>
  </conditionalFormatting>
  <conditionalFormatting sqref="O31:Q33">
    <cfRule type="cellIs" dxfId="1" priority="2" operator="lessThan">
      <formula>5</formula>
    </cfRule>
  </conditionalFormatting>
  <conditionalFormatting sqref="K31:K33 M31:N33">
    <cfRule type="cellIs" dxfId="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KT</vt:lpstr>
      <vt:lpstr>PTHDKT</vt:lpstr>
      <vt:lpstr>KBT</vt:lpstr>
      <vt:lpstr>KTDN P3</vt:lpstr>
      <vt:lpstr>KTDN P2</vt:lpstr>
      <vt:lpstr>KTVT</vt:lpstr>
      <vt:lpstr>Sheet2</vt:lpstr>
      <vt:lpstr>Sheet3</vt:lpstr>
      <vt:lpstr>KBT!Print_Titles</vt:lpstr>
      <vt:lpstr>KT!Print_Titles</vt:lpstr>
      <vt:lpstr>'KTDN P2'!Print_Titles</vt:lpstr>
      <vt:lpstr>'KTDN P3'!Print_Titles</vt:lpstr>
      <vt:lpstr>KTVT!Print_Titles</vt:lpstr>
      <vt:lpstr>PTHDKT!Print_Titles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2016-01-21T01:10:21Z</cp:lastPrinted>
  <dcterms:created xsi:type="dcterms:W3CDTF">2014-11-04T01:45:16Z</dcterms:created>
  <dcterms:modified xsi:type="dcterms:W3CDTF">2016-01-21T09:07:38Z</dcterms:modified>
</cp:coreProperties>
</file>