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 activeTab="1"/>
  </bookViews>
  <sheets>
    <sheet name="QTDN" sheetId="13" r:id="rId1"/>
    <sheet name="KTCT" sheetId="7" r:id="rId2"/>
    <sheet name="GDQP P1" sheetId="15" r:id="rId3"/>
    <sheet name="NLKT" sheetId="14" r:id="rId4"/>
    <sheet name="Sheet1" sheetId="1" r:id="rId5"/>
    <sheet name="Sheet2" sheetId="2" r:id="rId6"/>
    <sheet name="Sheet3" sheetId="3" r:id="rId7"/>
  </sheets>
  <definedNames>
    <definedName name="_Fill" localSheetId="2" hidden="1">#REF!</definedName>
    <definedName name="_Fill" localSheetId="1" hidden="1">#REF!</definedName>
    <definedName name="_Fill" localSheetId="3" hidden="1">#REF!</definedName>
    <definedName name="_Fill" localSheetId="0" hidden="1">#REF!</definedName>
    <definedName name="_Fill" hidden="1">#REF!</definedName>
    <definedName name="_xlnm._FilterDatabase" localSheetId="2" hidden="1">'GDQP P1'!$A$10:$S$50</definedName>
    <definedName name="_xlnm._FilterDatabase" localSheetId="1" hidden="1">KTCT!$A$10:$S$50</definedName>
    <definedName name="_xlnm._FilterDatabase" localSheetId="3" hidden="1">NLKT!$A$10:$S$50</definedName>
    <definedName name="_xlnm._FilterDatabase" localSheetId="0" hidden="1">QTDN!$A$10:$S$50</definedName>
    <definedName name="_xlnm.Print_Titles" localSheetId="2">'GDQP P1'!$9:$10</definedName>
    <definedName name="_xlnm.Print_Titles" localSheetId="1">KTCT!$9:$10</definedName>
    <definedName name="_xlnm.Print_Titles" localSheetId="3">NLKT!$9:$10</definedName>
    <definedName name="_xlnm.Print_Titles" localSheetId="0">QTDN!$9:$10</definedName>
  </definedNames>
  <calcPr calcId="144525"/>
</workbook>
</file>

<file path=xl/calcChain.xml><?xml version="1.0" encoding="utf-8"?>
<calcChain xmlns="http://schemas.openxmlformats.org/spreadsheetml/2006/main">
  <c r="K13" i="15" l="1"/>
  <c r="K12" i="15"/>
  <c r="K45" i="7" l="1"/>
  <c r="K39" i="7"/>
  <c r="K38" i="7"/>
  <c r="K37" i="7"/>
  <c r="K36" i="7"/>
  <c r="K34" i="7"/>
  <c r="K30" i="7"/>
  <c r="K44" i="7"/>
  <c r="K40" i="7"/>
  <c r="K35" i="7"/>
  <c r="K28" i="7"/>
  <c r="K24" i="7"/>
  <c r="K33" i="7"/>
  <c r="K27" i="7"/>
  <c r="K26" i="7"/>
  <c r="K25" i="7"/>
  <c r="K19" i="7"/>
  <c r="K21" i="7"/>
  <c r="K22" i="7"/>
  <c r="K18" i="7"/>
  <c r="K11" i="7"/>
  <c r="K13" i="7"/>
  <c r="K14" i="7"/>
  <c r="K15" i="7"/>
  <c r="K12" i="7"/>
  <c r="K16" i="7"/>
  <c r="K17" i="7"/>
  <c r="K20" i="7"/>
  <c r="K23" i="7"/>
  <c r="K29" i="7"/>
  <c r="K31" i="7"/>
  <c r="K32" i="7"/>
  <c r="K41" i="7"/>
  <c r="K42" i="7"/>
  <c r="K43" i="7"/>
  <c r="K46" i="7"/>
  <c r="K14" i="15"/>
  <c r="K15" i="15"/>
  <c r="L15" i="15" s="1"/>
  <c r="K16" i="15"/>
  <c r="K17" i="15"/>
  <c r="K18" i="15"/>
  <c r="L18" i="15" s="1"/>
  <c r="Q18" i="15" s="1"/>
  <c r="K19" i="15"/>
  <c r="O19" i="15" s="1"/>
  <c r="K20" i="15"/>
  <c r="K21" i="15"/>
  <c r="K22" i="15"/>
  <c r="L22" i="15" s="1"/>
  <c r="Q22" i="15" s="1"/>
  <c r="K23" i="15"/>
  <c r="K24" i="15"/>
  <c r="K25" i="15"/>
  <c r="K26" i="15"/>
  <c r="L26" i="15" s="1"/>
  <c r="Q26" i="15" s="1"/>
  <c r="K27" i="15"/>
  <c r="K28" i="15"/>
  <c r="K29" i="15"/>
  <c r="K30" i="15"/>
  <c r="L30" i="15" s="1"/>
  <c r="K31" i="15"/>
  <c r="L31" i="15" s="1"/>
  <c r="Q31" i="15" s="1"/>
  <c r="K32" i="15"/>
  <c r="L32" i="15" s="1"/>
  <c r="K33" i="15"/>
  <c r="L33" i="15" s="1"/>
  <c r="Q33" i="15" s="1"/>
  <c r="K34" i="15"/>
  <c r="O34" i="15" s="1"/>
  <c r="K35" i="15"/>
  <c r="L35" i="15" s="1"/>
  <c r="Q35" i="15" s="1"/>
  <c r="K36" i="15"/>
  <c r="L36" i="15" s="1"/>
  <c r="K37" i="15"/>
  <c r="K38" i="15"/>
  <c r="L38" i="15" s="1"/>
  <c r="K39" i="15"/>
  <c r="O39" i="15" s="1"/>
  <c r="K40" i="15"/>
  <c r="K41" i="15"/>
  <c r="O41" i="15" s="1"/>
  <c r="K42" i="15"/>
  <c r="O42" i="15" s="1"/>
  <c r="K43" i="15"/>
  <c r="O43" i="15" s="1"/>
  <c r="K44" i="15"/>
  <c r="K45" i="15"/>
  <c r="O45" i="15" s="1"/>
  <c r="K46" i="15"/>
  <c r="O46" i="15" s="1"/>
  <c r="K11" i="15"/>
  <c r="L11" i="15" s="1"/>
  <c r="Q11" i="15" s="1"/>
  <c r="C48" i="15"/>
  <c r="Q47" i="15"/>
  <c r="P47" i="15"/>
  <c r="O47" i="15"/>
  <c r="P46" i="15"/>
  <c r="P45" i="15"/>
  <c r="L45" i="15"/>
  <c r="P44" i="15"/>
  <c r="O44" i="15"/>
  <c r="L44" i="15"/>
  <c r="P43" i="15"/>
  <c r="L43" i="15"/>
  <c r="P42" i="15"/>
  <c r="P41" i="15"/>
  <c r="L41" i="15"/>
  <c r="P40" i="15"/>
  <c r="O40" i="15"/>
  <c r="L40" i="15"/>
  <c r="Q40" i="15" s="1"/>
  <c r="P39" i="15"/>
  <c r="P38" i="15"/>
  <c r="P37" i="15"/>
  <c r="O37" i="15"/>
  <c r="L37" i="15"/>
  <c r="Q37" i="15" s="1"/>
  <c r="P36" i="15"/>
  <c r="O36" i="15"/>
  <c r="P35" i="15"/>
  <c r="O35" i="15"/>
  <c r="P34" i="15"/>
  <c r="L34" i="15"/>
  <c r="P33" i="15"/>
  <c r="O33" i="15"/>
  <c r="P32" i="15"/>
  <c r="O32" i="15"/>
  <c r="P31" i="15"/>
  <c r="O31" i="15"/>
  <c r="P30" i="15"/>
  <c r="P29" i="15"/>
  <c r="O29" i="15"/>
  <c r="L29" i="15"/>
  <c r="P28" i="15"/>
  <c r="O28" i="15"/>
  <c r="L28" i="15"/>
  <c r="Q28" i="15" s="1"/>
  <c r="P27" i="15"/>
  <c r="O27" i="15"/>
  <c r="L27" i="15"/>
  <c r="P26" i="15"/>
  <c r="O26" i="15"/>
  <c r="P25" i="15"/>
  <c r="O25" i="15"/>
  <c r="L25" i="15"/>
  <c r="P24" i="15"/>
  <c r="O24" i="15"/>
  <c r="L24" i="15"/>
  <c r="Q24" i="15" s="1"/>
  <c r="P23" i="15"/>
  <c r="O23" i="15"/>
  <c r="L23" i="15"/>
  <c r="Q23" i="15" s="1"/>
  <c r="P22" i="15"/>
  <c r="O22" i="15"/>
  <c r="P21" i="15"/>
  <c r="O21" i="15"/>
  <c r="L21" i="15"/>
  <c r="P20" i="15"/>
  <c r="O20" i="15"/>
  <c r="L20" i="15"/>
  <c r="Q20" i="15" s="1"/>
  <c r="P19" i="15"/>
  <c r="P18" i="15"/>
  <c r="O18" i="15"/>
  <c r="P17" i="15"/>
  <c r="O17" i="15"/>
  <c r="L17" i="15"/>
  <c r="P16" i="15"/>
  <c r="O16" i="15"/>
  <c r="L16" i="15"/>
  <c r="P15" i="15"/>
  <c r="O15" i="15"/>
  <c r="P14" i="15"/>
  <c r="O14" i="15"/>
  <c r="L14" i="15"/>
  <c r="P13" i="15"/>
  <c r="O13" i="15"/>
  <c r="R13" i="15" s="1"/>
  <c r="L13" i="15"/>
  <c r="P12" i="15"/>
  <c r="O12" i="15"/>
  <c r="L12" i="15"/>
  <c r="P11" i="15"/>
  <c r="O11" i="15"/>
  <c r="K12" i="14"/>
  <c r="L12" i="14" s="1"/>
  <c r="K13" i="14"/>
  <c r="K14" i="14"/>
  <c r="K15" i="14"/>
  <c r="K16" i="14"/>
  <c r="K17" i="14"/>
  <c r="K18" i="14"/>
  <c r="K19" i="14"/>
  <c r="K20" i="14"/>
  <c r="L20" i="14" s="1"/>
  <c r="K21" i="14"/>
  <c r="L21" i="14" s="1"/>
  <c r="Q21" i="14" s="1"/>
  <c r="K22" i="14"/>
  <c r="L22" i="14" s="1"/>
  <c r="Q22" i="14" s="1"/>
  <c r="K23" i="14"/>
  <c r="L23" i="14" s="1"/>
  <c r="Q23" i="14" s="1"/>
  <c r="K24" i="14"/>
  <c r="L24" i="14" s="1"/>
  <c r="Q24" i="14" s="1"/>
  <c r="K25" i="14"/>
  <c r="L25" i="14" s="1"/>
  <c r="Q25" i="14" s="1"/>
  <c r="K26" i="14"/>
  <c r="L26" i="14" s="1"/>
  <c r="Q26" i="14" s="1"/>
  <c r="K27" i="14"/>
  <c r="K28" i="14"/>
  <c r="L28" i="14" s="1"/>
  <c r="Q28" i="14" s="1"/>
  <c r="K29" i="14"/>
  <c r="L29" i="14" s="1"/>
  <c r="K30" i="14"/>
  <c r="L30" i="14" s="1"/>
  <c r="K31" i="14"/>
  <c r="K32" i="14"/>
  <c r="L32" i="14" s="1"/>
  <c r="K33" i="14"/>
  <c r="L33" i="14" s="1"/>
  <c r="K34" i="14"/>
  <c r="L34" i="14" s="1"/>
  <c r="Q34" i="14" s="1"/>
  <c r="K35" i="14"/>
  <c r="L35" i="14" s="1"/>
  <c r="K36" i="14"/>
  <c r="L36" i="14" s="1"/>
  <c r="Q36" i="14" s="1"/>
  <c r="K37" i="14"/>
  <c r="O37" i="14" s="1"/>
  <c r="K38" i="14"/>
  <c r="L38" i="14" s="1"/>
  <c r="K39" i="14"/>
  <c r="L39" i="14" s="1"/>
  <c r="K40" i="14"/>
  <c r="L40" i="14" s="1"/>
  <c r="Q40" i="14" s="1"/>
  <c r="K41" i="14"/>
  <c r="L41" i="14" s="1"/>
  <c r="K42" i="14"/>
  <c r="L42" i="14" s="1"/>
  <c r="K43" i="14"/>
  <c r="L43" i="14" s="1"/>
  <c r="K44" i="14"/>
  <c r="L44" i="14" s="1"/>
  <c r="Q44" i="14" s="1"/>
  <c r="K45" i="14"/>
  <c r="L45" i="14" s="1"/>
  <c r="K46" i="14"/>
  <c r="L46" i="14" s="1"/>
  <c r="Q46" i="14" s="1"/>
  <c r="K11" i="14"/>
  <c r="C48" i="14"/>
  <c r="Q47" i="14"/>
  <c r="P47" i="14"/>
  <c r="O47" i="14"/>
  <c r="P46" i="14"/>
  <c r="O46" i="14"/>
  <c r="P45" i="14"/>
  <c r="P44" i="14"/>
  <c r="O44" i="14"/>
  <c r="P43" i="14"/>
  <c r="O43" i="14"/>
  <c r="P42" i="14"/>
  <c r="O42" i="14"/>
  <c r="P41" i="14"/>
  <c r="P40" i="14"/>
  <c r="O40" i="14"/>
  <c r="P39" i="14"/>
  <c r="P38" i="14"/>
  <c r="O38" i="14"/>
  <c r="P37" i="14"/>
  <c r="L37" i="14"/>
  <c r="P36" i="14"/>
  <c r="O36" i="14"/>
  <c r="P35" i="14"/>
  <c r="O35" i="14"/>
  <c r="P34" i="14"/>
  <c r="O34" i="14"/>
  <c r="P33" i="14"/>
  <c r="O33" i="14"/>
  <c r="P32" i="14"/>
  <c r="O32" i="14"/>
  <c r="P31" i="14"/>
  <c r="O31" i="14"/>
  <c r="L31" i="14"/>
  <c r="Q31" i="14" s="1"/>
  <c r="P30" i="14"/>
  <c r="O30" i="14"/>
  <c r="P29" i="14"/>
  <c r="O29" i="14"/>
  <c r="P28" i="14"/>
  <c r="O28" i="14"/>
  <c r="P27" i="14"/>
  <c r="O27" i="14"/>
  <c r="L27" i="14"/>
  <c r="P26" i="14"/>
  <c r="O26" i="14"/>
  <c r="P25" i="14"/>
  <c r="O25" i="14"/>
  <c r="P24" i="14"/>
  <c r="O24" i="14"/>
  <c r="P23" i="14"/>
  <c r="O23" i="14"/>
  <c r="P22" i="14"/>
  <c r="O22" i="14"/>
  <c r="P21" i="14"/>
  <c r="O21" i="14"/>
  <c r="P20" i="14"/>
  <c r="O20" i="14"/>
  <c r="P19" i="14"/>
  <c r="O19" i="14"/>
  <c r="L19" i="14"/>
  <c r="Q19" i="14" s="1"/>
  <c r="P18" i="14"/>
  <c r="O18" i="14"/>
  <c r="L18" i="14"/>
  <c r="P17" i="14"/>
  <c r="O17" i="14"/>
  <c r="L17" i="14"/>
  <c r="Q17" i="14" s="1"/>
  <c r="P16" i="14"/>
  <c r="O16" i="14"/>
  <c r="L16" i="14"/>
  <c r="P15" i="14"/>
  <c r="O15" i="14"/>
  <c r="L15" i="14"/>
  <c r="Q15" i="14" s="1"/>
  <c r="P14" i="14"/>
  <c r="O14" i="14"/>
  <c r="R14" i="14" s="1"/>
  <c r="L14" i="14"/>
  <c r="Q14" i="14" s="1"/>
  <c r="P13" i="14"/>
  <c r="O13" i="14"/>
  <c r="L13" i="14"/>
  <c r="Q13" i="14" s="1"/>
  <c r="P12" i="14"/>
  <c r="O12" i="14"/>
  <c r="P11" i="14"/>
  <c r="O11" i="14"/>
  <c r="L11" i="14"/>
  <c r="Q11" i="14" s="1"/>
  <c r="R17" i="15" l="1"/>
  <c r="L19" i="15"/>
  <c r="O38" i="15"/>
  <c r="L46" i="15"/>
  <c r="R43" i="15"/>
  <c r="R39" i="15"/>
  <c r="L39" i="15"/>
  <c r="L42" i="15"/>
  <c r="Q42" i="15" s="1"/>
  <c r="R45" i="15"/>
  <c r="R41" i="15"/>
  <c r="O30" i="15"/>
  <c r="R18" i="14"/>
  <c r="O45" i="14"/>
  <c r="R38" i="14"/>
  <c r="R42" i="14"/>
  <c r="O39" i="14"/>
  <c r="R39" i="14" s="1"/>
  <c r="O41" i="14"/>
  <c r="Q41" i="14" s="1"/>
  <c r="Q43" i="14"/>
  <c r="R35" i="14"/>
  <c r="R27" i="14"/>
  <c r="Q27" i="14"/>
  <c r="Q18" i="14"/>
  <c r="R11" i="14"/>
  <c r="Q16" i="14"/>
  <c r="R45" i="14"/>
  <c r="R12" i="14"/>
  <c r="R16" i="14"/>
  <c r="R28" i="14"/>
  <c r="R31" i="14"/>
  <c r="R46" i="14"/>
  <c r="Q45" i="14"/>
  <c r="Q12" i="14"/>
  <c r="R23" i="14"/>
  <c r="R25" i="14"/>
  <c r="Q44" i="15"/>
  <c r="Q27" i="15"/>
  <c r="Q16" i="15"/>
  <c r="Q12" i="15"/>
  <c r="R11" i="15"/>
  <c r="Q14" i="15"/>
  <c r="R15" i="15"/>
  <c r="R19" i="15"/>
  <c r="R23" i="15"/>
  <c r="R27" i="15"/>
  <c r="Q30" i="15"/>
  <c r="R31" i="15"/>
  <c r="Q39" i="15"/>
  <c r="Q21" i="15"/>
  <c r="Q38" i="15"/>
  <c r="R21" i="15"/>
  <c r="R25" i="15"/>
  <c r="R29" i="15"/>
  <c r="Q34" i="15"/>
  <c r="R35" i="15"/>
  <c r="Q45" i="15"/>
  <c r="Q36" i="15"/>
  <c r="Q32" i="15"/>
  <c r="R33" i="15"/>
  <c r="Q46" i="15"/>
  <c r="Q43" i="15"/>
  <c r="Q41" i="15"/>
  <c r="R37" i="15"/>
  <c r="Q29" i="15"/>
  <c r="Q25" i="15"/>
  <c r="Q19" i="15"/>
  <c r="Q17" i="15"/>
  <c r="Q15" i="15"/>
  <c r="Q13" i="15"/>
  <c r="R12" i="15"/>
  <c r="R16" i="15"/>
  <c r="R20" i="15"/>
  <c r="R24" i="15"/>
  <c r="R28" i="15"/>
  <c r="R32" i="15"/>
  <c r="R36" i="15"/>
  <c r="R40" i="15"/>
  <c r="R44" i="15"/>
  <c r="R14" i="15"/>
  <c r="R18" i="15"/>
  <c r="R22" i="15"/>
  <c r="R26" i="15"/>
  <c r="R30" i="15"/>
  <c r="R34" i="15"/>
  <c r="R38" i="15"/>
  <c r="R42" i="15"/>
  <c r="R46" i="15"/>
  <c r="R44" i="14"/>
  <c r="Q42" i="14"/>
  <c r="Q37" i="14"/>
  <c r="R37" i="14"/>
  <c r="Q32" i="14"/>
  <c r="Q35" i="14"/>
  <c r="Q30" i="14"/>
  <c r="R30" i="14"/>
  <c r="Q29" i="14"/>
  <c r="R40" i="14"/>
  <c r="Q38" i="14"/>
  <c r="Q33" i="14"/>
  <c r="R33" i="14"/>
  <c r="R22" i="14"/>
  <c r="Q20" i="14"/>
  <c r="R20" i="14"/>
  <c r="R19" i="14"/>
  <c r="R15" i="14"/>
  <c r="R13" i="14"/>
  <c r="R21" i="14"/>
  <c r="R26" i="14"/>
  <c r="R32" i="14"/>
  <c r="R36" i="14"/>
  <c r="R43" i="14"/>
  <c r="R17" i="14"/>
  <c r="R24" i="14"/>
  <c r="R29" i="14"/>
  <c r="R34" i="14"/>
  <c r="P39" i="7"/>
  <c r="O39" i="7"/>
  <c r="L39" i="7"/>
  <c r="P38" i="7"/>
  <c r="O38" i="7"/>
  <c r="L38" i="7"/>
  <c r="P37" i="7"/>
  <c r="O37" i="7"/>
  <c r="L37" i="7"/>
  <c r="P36" i="7"/>
  <c r="O36" i="7"/>
  <c r="L36" i="7"/>
  <c r="P35" i="7"/>
  <c r="O35" i="7"/>
  <c r="L35" i="7"/>
  <c r="Q35" i="7" s="1"/>
  <c r="P34" i="7"/>
  <c r="O34" i="7"/>
  <c r="L34" i="7"/>
  <c r="Q34" i="7" s="1"/>
  <c r="P33" i="7"/>
  <c r="O33" i="7"/>
  <c r="L33" i="7"/>
  <c r="P32" i="7"/>
  <c r="O32" i="7"/>
  <c r="L32" i="7"/>
  <c r="P31" i="7"/>
  <c r="O31" i="7"/>
  <c r="L31" i="7"/>
  <c r="P30" i="7"/>
  <c r="O30" i="7"/>
  <c r="L30" i="7"/>
  <c r="P29" i="7"/>
  <c r="O29" i="7"/>
  <c r="L29" i="7"/>
  <c r="P28" i="7"/>
  <c r="O28" i="7"/>
  <c r="L28" i="7"/>
  <c r="Q28" i="7" s="1"/>
  <c r="P27" i="7"/>
  <c r="O27" i="7"/>
  <c r="L27" i="7"/>
  <c r="P26" i="7"/>
  <c r="O26" i="7"/>
  <c r="L26" i="7"/>
  <c r="P25" i="7"/>
  <c r="O25" i="7"/>
  <c r="L25" i="7"/>
  <c r="P39" i="13"/>
  <c r="K39" i="13"/>
  <c r="L39" i="13" s="1"/>
  <c r="P38" i="13"/>
  <c r="K38" i="13"/>
  <c r="L38" i="13" s="1"/>
  <c r="P37" i="13"/>
  <c r="O37" i="13"/>
  <c r="K37" i="13"/>
  <c r="L37" i="13" s="1"/>
  <c r="Q37" i="13" s="1"/>
  <c r="P36" i="13"/>
  <c r="O36" i="13"/>
  <c r="K36" i="13"/>
  <c r="L36" i="13" s="1"/>
  <c r="Q36" i="13" s="1"/>
  <c r="P35" i="13"/>
  <c r="K35" i="13"/>
  <c r="L35" i="13" s="1"/>
  <c r="P34" i="13"/>
  <c r="O34" i="13"/>
  <c r="K34" i="13"/>
  <c r="L34" i="13" s="1"/>
  <c r="Q34" i="13" s="1"/>
  <c r="P33" i="13"/>
  <c r="K33" i="13"/>
  <c r="L33" i="13" s="1"/>
  <c r="P32" i="13"/>
  <c r="K32" i="13"/>
  <c r="L32" i="13" s="1"/>
  <c r="P31" i="13"/>
  <c r="K31" i="13"/>
  <c r="P30" i="13"/>
  <c r="O30" i="13"/>
  <c r="K30" i="13"/>
  <c r="L30" i="13" s="1"/>
  <c r="Q30" i="13" s="1"/>
  <c r="P29" i="13"/>
  <c r="K29" i="13"/>
  <c r="L29" i="13" s="1"/>
  <c r="P28" i="13"/>
  <c r="O28" i="13"/>
  <c r="K28" i="13"/>
  <c r="L28" i="13" s="1"/>
  <c r="Q28" i="13" s="1"/>
  <c r="P27" i="13"/>
  <c r="O27" i="13"/>
  <c r="K27" i="13"/>
  <c r="L27" i="13" s="1"/>
  <c r="P26" i="13"/>
  <c r="K26" i="13"/>
  <c r="L26" i="13" s="1"/>
  <c r="P25" i="13"/>
  <c r="K25" i="13"/>
  <c r="L25" i="13" s="1"/>
  <c r="O29" i="13" l="1"/>
  <c r="O32" i="13"/>
  <c r="O38" i="13"/>
  <c r="O25" i="13"/>
  <c r="Q25" i="13" s="1"/>
  <c r="R27" i="7"/>
  <c r="R31" i="7"/>
  <c r="R35" i="7"/>
  <c r="R39" i="7"/>
  <c r="Q39" i="14"/>
  <c r="R41" i="14"/>
  <c r="O26" i="13"/>
  <c r="Q26" i="13" s="1"/>
  <c r="O33" i="13"/>
  <c r="Q33" i="13" s="1"/>
  <c r="L31" i="13"/>
  <c r="O31" i="13"/>
  <c r="R31" i="13" s="1"/>
  <c r="O35" i="13"/>
  <c r="Q35" i="13" s="1"/>
  <c r="O39" i="13"/>
  <c r="Q39" i="13" s="1"/>
  <c r="Q29" i="13"/>
  <c r="Q27" i="13"/>
  <c r="R27" i="13"/>
  <c r="R35" i="13"/>
  <c r="R38" i="7"/>
  <c r="R28" i="7"/>
  <c r="Q32" i="7"/>
  <c r="Q36" i="7"/>
  <c r="R26" i="7"/>
  <c r="R30" i="7"/>
  <c r="R32" i="7"/>
  <c r="Q26" i="7"/>
  <c r="Q30" i="7"/>
  <c r="Q38" i="7"/>
  <c r="Q33" i="7"/>
  <c r="Q37" i="7"/>
  <c r="Q31" i="7"/>
  <c r="Q29" i="7"/>
  <c r="Q39" i="7"/>
  <c r="Q27" i="7"/>
  <c r="Q25" i="7"/>
  <c r="Q32" i="13"/>
  <c r="Q38" i="13"/>
  <c r="R28" i="13"/>
  <c r="R32" i="13"/>
  <c r="R36" i="13"/>
  <c r="R30" i="13"/>
  <c r="R34" i="13"/>
  <c r="R38" i="13"/>
  <c r="R33" i="7"/>
  <c r="R37" i="7"/>
  <c r="R36" i="7"/>
  <c r="R25" i="7"/>
  <c r="R34" i="7"/>
  <c r="R29" i="7"/>
  <c r="R25" i="13"/>
  <c r="R29" i="13"/>
  <c r="R33" i="13"/>
  <c r="R37" i="13"/>
  <c r="R39" i="13" l="1"/>
  <c r="Q31" i="13"/>
  <c r="R26" i="13"/>
  <c r="Q47" i="13"/>
  <c r="P47" i="13"/>
  <c r="O47" i="13"/>
  <c r="C48" i="13"/>
  <c r="K12" i="13"/>
  <c r="K13" i="13"/>
  <c r="L13" i="13" s="1"/>
  <c r="K14" i="13"/>
  <c r="L14" i="13" s="1"/>
  <c r="Q14" i="13" s="1"/>
  <c r="K15" i="13"/>
  <c r="L15" i="13" s="1"/>
  <c r="K16" i="13"/>
  <c r="L16" i="13" s="1"/>
  <c r="K17" i="13"/>
  <c r="L17" i="13" s="1"/>
  <c r="K18" i="13"/>
  <c r="L18" i="13" s="1"/>
  <c r="K19" i="13"/>
  <c r="L19" i="13" s="1"/>
  <c r="K20" i="13"/>
  <c r="L20" i="13" s="1"/>
  <c r="K21" i="13"/>
  <c r="L21" i="13" s="1"/>
  <c r="K22" i="13"/>
  <c r="L22" i="13" s="1"/>
  <c r="Q22" i="13" s="1"/>
  <c r="K23" i="13"/>
  <c r="L23" i="13" s="1"/>
  <c r="K24" i="13"/>
  <c r="L24" i="13" s="1"/>
  <c r="Q24" i="13" s="1"/>
  <c r="K40" i="13"/>
  <c r="L40" i="13" s="1"/>
  <c r="K41" i="13"/>
  <c r="L41" i="13" s="1"/>
  <c r="K42" i="13"/>
  <c r="L42" i="13" s="1"/>
  <c r="K43" i="13"/>
  <c r="L43" i="13" s="1"/>
  <c r="K44" i="13"/>
  <c r="L44" i="13" s="1"/>
  <c r="K45" i="13"/>
  <c r="L45" i="13" s="1"/>
  <c r="K46" i="13"/>
  <c r="L46" i="13" s="1"/>
  <c r="P46" i="13"/>
  <c r="P45" i="13"/>
  <c r="O45" i="13"/>
  <c r="P44" i="13"/>
  <c r="O44" i="13"/>
  <c r="P43" i="13"/>
  <c r="P42" i="13"/>
  <c r="P41" i="13"/>
  <c r="P40" i="13"/>
  <c r="O40" i="13"/>
  <c r="P24" i="13"/>
  <c r="O24" i="13"/>
  <c r="P23" i="13"/>
  <c r="O23" i="13"/>
  <c r="P22" i="13"/>
  <c r="O22" i="13"/>
  <c r="P21" i="13"/>
  <c r="O21" i="13"/>
  <c r="P20" i="13"/>
  <c r="O20" i="13"/>
  <c r="P19" i="13"/>
  <c r="O19" i="13"/>
  <c r="P18" i="13"/>
  <c r="O18" i="13"/>
  <c r="P17" i="13"/>
  <c r="O17" i="13"/>
  <c r="P16" i="13"/>
  <c r="P15" i="13"/>
  <c r="O15" i="13"/>
  <c r="P14" i="13"/>
  <c r="O14" i="13"/>
  <c r="P13" i="13"/>
  <c r="O13" i="13"/>
  <c r="P12" i="13"/>
  <c r="P11" i="13"/>
  <c r="O11" i="13"/>
  <c r="K11" i="13"/>
  <c r="L11" i="13" s="1"/>
  <c r="O41" i="13" l="1"/>
  <c r="Q41" i="13" s="1"/>
  <c r="L12" i="13"/>
  <c r="O12" i="13"/>
  <c r="R12" i="13" s="1"/>
  <c r="O16" i="13"/>
  <c r="Q16" i="13" s="1"/>
  <c r="O43" i="13"/>
  <c r="Q43" i="13" s="1"/>
  <c r="O42" i="13"/>
  <c r="Q42" i="13" s="1"/>
  <c r="O46" i="13"/>
  <c r="R46" i="13" s="1"/>
  <c r="Q19" i="13"/>
  <c r="Q11" i="13"/>
  <c r="Q40" i="13"/>
  <c r="Q23" i="13"/>
  <c r="R11" i="13"/>
  <c r="Q13" i="13"/>
  <c r="Q17" i="13"/>
  <c r="Q15" i="13"/>
  <c r="R13" i="13"/>
  <c r="Q20" i="13"/>
  <c r="Q44" i="13"/>
  <c r="R20" i="13"/>
  <c r="Q45" i="13"/>
  <c r="R45" i="13"/>
  <c r="R40" i="13"/>
  <c r="R21" i="13"/>
  <c r="R18" i="13"/>
  <c r="Q18" i="13"/>
  <c r="R23" i="13"/>
  <c r="R17" i="13"/>
  <c r="R22" i="13"/>
  <c r="R42" i="13"/>
  <c r="R19" i="13"/>
  <c r="R24" i="13"/>
  <c r="R44" i="13"/>
  <c r="R14" i="13"/>
  <c r="R15" i="13"/>
  <c r="R16" i="13"/>
  <c r="Q21" i="13"/>
  <c r="P42" i="7"/>
  <c r="O42" i="7"/>
  <c r="L42" i="7"/>
  <c r="P41" i="7"/>
  <c r="O41" i="7"/>
  <c r="L41" i="7"/>
  <c r="P40" i="7"/>
  <c r="O40" i="7"/>
  <c r="L40" i="7"/>
  <c r="P24" i="7"/>
  <c r="O24" i="7"/>
  <c r="L24" i="7"/>
  <c r="P23" i="7"/>
  <c r="O23" i="7"/>
  <c r="L23" i="7"/>
  <c r="P22" i="7"/>
  <c r="O22" i="7"/>
  <c r="L22" i="7"/>
  <c r="P21" i="7"/>
  <c r="O21" i="7"/>
  <c r="L21" i="7"/>
  <c r="P20" i="7"/>
  <c r="O20" i="7"/>
  <c r="L20" i="7"/>
  <c r="P19" i="7"/>
  <c r="O19" i="7"/>
  <c r="L19" i="7"/>
  <c r="P18" i="7"/>
  <c r="O18" i="7"/>
  <c r="L18" i="7"/>
  <c r="L12" i="7"/>
  <c r="L13" i="7"/>
  <c r="L14" i="7"/>
  <c r="L15" i="7"/>
  <c r="L16" i="7"/>
  <c r="L17" i="7"/>
  <c r="L43" i="7"/>
  <c r="L44" i="7"/>
  <c r="L45" i="7"/>
  <c r="L46" i="7"/>
  <c r="L11" i="7"/>
  <c r="C48" i="7"/>
  <c r="Q47" i="7"/>
  <c r="P47" i="7"/>
  <c r="L47" i="7"/>
  <c r="P46" i="7"/>
  <c r="O46" i="7"/>
  <c r="P45" i="7"/>
  <c r="O45" i="7"/>
  <c r="P44" i="7"/>
  <c r="O44" i="7"/>
  <c r="P43" i="7"/>
  <c r="O43" i="7"/>
  <c r="P17" i="7"/>
  <c r="O17" i="7"/>
  <c r="P16" i="7"/>
  <c r="O16" i="7"/>
  <c r="P15" i="7"/>
  <c r="O15" i="7"/>
  <c r="P14" i="7"/>
  <c r="O14" i="7"/>
  <c r="P13" i="7"/>
  <c r="O13" i="7"/>
  <c r="P12" i="7"/>
  <c r="O12" i="7"/>
  <c r="P11" i="7"/>
  <c r="O11" i="7"/>
  <c r="R41" i="13" l="1"/>
  <c r="Q46" i="13"/>
  <c r="R43" i="13"/>
  <c r="Q12" i="13"/>
  <c r="Q19" i="7"/>
  <c r="Q45" i="7"/>
  <c r="Q41" i="7"/>
  <c r="Q24" i="7"/>
  <c r="R24" i="7"/>
  <c r="Q20" i="7"/>
  <c r="Q42" i="7"/>
  <c r="R42" i="7"/>
  <c r="Q22" i="7"/>
  <c r="Q40" i="7"/>
  <c r="Q23" i="7"/>
  <c r="R23" i="7"/>
  <c r="Q21" i="7"/>
  <c r="Q18" i="7"/>
  <c r="R19" i="7"/>
  <c r="R21" i="7"/>
  <c r="R22" i="7"/>
  <c r="R41" i="7"/>
  <c r="R40" i="7"/>
  <c r="R18" i="7"/>
  <c r="R20" i="7"/>
  <c r="Q16" i="7"/>
  <c r="Q12" i="7"/>
  <c r="Q43" i="7"/>
  <c r="Q14" i="7"/>
  <c r="Q17" i="7"/>
  <c r="Q11" i="7"/>
  <c r="Q46" i="7"/>
  <c r="Q44" i="7"/>
  <c r="Q15" i="7"/>
  <c r="Q13" i="7"/>
  <c r="R12" i="7"/>
  <c r="R16" i="7"/>
  <c r="R45" i="7"/>
  <c r="R14" i="7"/>
  <c r="R43" i="7"/>
  <c r="R11" i="7"/>
  <c r="R13" i="7"/>
  <c r="R15" i="7"/>
  <c r="R17" i="7"/>
  <c r="R44" i="7"/>
  <c r="R46" i="7"/>
</calcChain>
</file>

<file path=xl/sharedStrings.xml><?xml version="1.0" encoding="utf-8"?>
<sst xmlns="http://schemas.openxmlformats.org/spreadsheetml/2006/main" count="600" uniqueCount="150">
  <si>
    <t>SỞ GD&amp;ĐT TỈNH BÌNH DƯƠNG</t>
  </si>
  <si>
    <t>CỘNG HÒA XÃ HỘI CHỦ NGHĨA VIỆT NAM</t>
  </si>
  <si>
    <t>TRƯỜNG TC KINH TẾ BÌNH DƯƠNG</t>
  </si>
  <si>
    <t>Độc lập - Tự do - Hạnh phúc</t>
  </si>
  <si>
    <t>BẢNG ĐIỂM QUÁ TRÌNH</t>
  </si>
  <si>
    <r>
      <t>Đơn vị học trình:</t>
    </r>
    <r>
      <rPr>
        <sz val="12"/>
        <color indexed="8"/>
        <rFont val="Times New Roman"/>
        <family val="1"/>
      </rPr>
      <t xml:space="preserve"> </t>
    </r>
  </si>
  <si>
    <r>
      <t>Khoa:</t>
    </r>
    <r>
      <rPr>
        <sz val="12"/>
        <color indexed="8"/>
        <rFont val="Times New Roman"/>
        <family val="1"/>
      </rPr>
      <t xml:space="preserve"> CS-VHPT</t>
    </r>
  </si>
  <si>
    <r>
      <t xml:space="preserve">Học kỳ: </t>
    </r>
    <r>
      <rPr>
        <sz val="12"/>
        <color indexed="8"/>
        <rFont val="Times New Roman"/>
        <family val="1"/>
        <charset val="163"/>
      </rPr>
      <t>1</t>
    </r>
  </si>
  <si>
    <r>
      <t>Học phần:</t>
    </r>
    <r>
      <rPr>
        <sz val="12"/>
        <color indexed="8"/>
        <rFont val="Times New Roman"/>
        <family val="1"/>
      </rPr>
      <t xml:space="preserve"> </t>
    </r>
  </si>
  <si>
    <t>ST
T</t>
  </si>
  <si>
    <t>Họ và tên</t>
  </si>
  <si>
    <t>Ngày sinh</t>
  </si>
  <si>
    <t>HS1</t>
  </si>
  <si>
    <t>HS2</t>
  </si>
  <si>
    <t>ĐTB
HS</t>
  </si>
  <si>
    <t>Đủ ĐK dự thi</t>
  </si>
  <si>
    <t>Thi</t>
  </si>
  <si>
    <t>ĐTB</t>
  </si>
  <si>
    <t>Đạt</t>
  </si>
  <si>
    <t>ĐTB
LCN</t>
  </si>
  <si>
    <t>Ghi chú</t>
  </si>
  <si>
    <t>(1)</t>
  </si>
  <si>
    <t>(2)</t>
  </si>
  <si>
    <t>(3)</t>
  </si>
  <si>
    <t>L1</t>
  </si>
  <si>
    <t>L2</t>
  </si>
  <si>
    <t>Anh</t>
  </si>
  <si>
    <t>Nguyễn Ngọc</t>
  </si>
  <si>
    <t>Ngân</t>
  </si>
  <si>
    <t>Trung</t>
  </si>
  <si>
    <t>Tuyền</t>
  </si>
  <si>
    <t>Yến</t>
  </si>
  <si>
    <t>Tổng số:</t>
  </si>
  <si>
    <t>TRƯỞNG KHOA</t>
  </si>
  <si>
    <t>Giáo viên bộ môn</t>
  </si>
  <si>
    <t>Người nhập điểm</t>
  </si>
  <si>
    <t>Võ Hồng Châu</t>
  </si>
  <si>
    <r>
      <t xml:space="preserve">Năm học: </t>
    </r>
    <r>
      <rPr>
        <sz val="12"/>
        <color indexed="8"/>
        <rFont val="Times New Roman"/>
        <family val="1"/>
      </rPr>
      <t>2015 - 2016</t>
    </r>
  </si>
  <si>
    <t>Phan Văn Dũng</t>
  </si>
  <si>
    <t>01/01/2000</t>
  </si>
  <si>
    <t>Ngọc</t>
  </si>
  <si>
    <t>Nha</t>
  </si>
  <si>
    <t>Tâm</t>
  </si>
  <si>
    <t>Thu</t>
  </si>
  <si>
    <t>Quản trị doanh nghiệp</t>
  </si>
  <si>
    <r>
      <t>Khoa:</t>
    </r>
    <r>
      <rPr>
        <sz val="12"/>
        <color indexed="8"/>
        <rFont val="Times New Roman"/>
        <family val="1"/>
      </rPr>
      <t xml:space="preserve"> TC-KT</t>
    </r>
  </si>
  <si>
    <r>
      <t>Số tiết:</t>
    </r>
    <r>
      <rPr>
        <i/>
        <sz val="12"/>
        <color indexed="8"/>
        <rFont val="Times New Roman"/>
        <family val="1"/>
      </rPr>
      <t xml:space="preserve"> 45   Lý thuyết: 40  Thực hành: 5</t>
    </r>
  </si>
  <si>
    <t xml:space="preserve">Huỳnh Nguyễn Vân </t>
  </si>
  <si>
    <t>02/12/2000</t>
  </si>
  <si>
    <t xml:space="preserve">Lê Hoàng Gia </t>
  </si>
  <si>
    <t>Hân</t>
  </si>
  <si>
    <t>09/10/2000</t>
  </si>
  <si>
    <t xml:space="preserve">Hà Thị Mai </t>
  </si>
  <si>
    <t>Hương</t>
  </si>
  <si>
    <t>03/10/2000</t>
  </si>
  <si>
    <t xml:space="preserve">Nguyễn Vương </t>
  </si>
  <si>
    <t>Lâm</t>
  </si>
  <si>
    <t>13/11/1998</t>
  </si>
  <si>
    <t xml:space="preserve">Hà Thị Ngọc </t>
  </si>
  <si>
    <t>Ly</t>
  </si>
  <si>
    <t>10/06/1998</t>
  </si>
  <si>
    <t xml:space="preserve">Nguyễn Thị </t>
  </si>
  <si>
    <t>Nga</t>
  </si>
  <si>
    <t>14/09/1999</t>
  </si>
  <si>
    <t xml:space="preserve">Huỳnh Thị Phương </t>
  </si>
  <si>
    <t>21/12/1999</t>
  </si>
  <si>
    <t xml:space="preserve">Võ Thị Thanh </t>
  </si>
  <si>
    <t>12/10/2000</t>
  </si>
  <si>
    <t xml:space="preserve">Hoàng Thị Bích </t>
  </si>
  <si>
    <t>04/02/1999</t>
  </si>
  <si>
    <t xml:space="preserve">Nguyễn Thị Xuân </t>
  </si>
  <si>
    <t>10/11/2000</t>
  </si>
  <si>
    <t xml:space="preserve">Nguyễn Ngọc Thanh </t>
  </si>
  <si>
    <t>Nhã</t>
  </si>
  <si>
    <t xml:space="preserve">Hoàng Mỹ </t>
  </si>
  <si>
    <t>Phụng</t>
  </si>
  <si>
    <t>02/02/2000</t>
  </si>
  <si>
    <t xml:space="preserve">Hồ Thiếu </t>
  </si>
  <si>
    <t>Quân</t>
  </si>
  <si>
    <t>28/03/1998</t>
  </si>
  <si>
    <t xml:space="preserve">Trần Nguyễn Thanh </t>
  </si>
  <si>
    <t>Sang</t>
  </si>
  <si>
    <t>24/01/1999</t>
  </si>
  <si>
    <t xml:space="preserve">Lê Trương Hồng </t>
  </si>
  <si>
    <t>Sương</t>
  </si>
  <si>
    <t>18/12/2000</t>
  </si>
  <si>
    <t xml:space="preserve">Nguyễn Hoàng </t>
  </si>
  <si>
    <t>26/07/2000</t>
  </si>
  <si>
    <t xml:space="preserve">Trần Thị Hoàng </t>
  </si>
  <si>
    <t>01/11/1997</t>
  </si>
  <si>
    <t xml:space="preserve">Đỗ Thanh </t>
  </si>
  <si>
    <t>Thiên</t>
  </si>
  <si>
    <t>19/10/2000</t>
  </si>
  <si>
    <t xml:space="preserve">Dương Thị Mỹ </t>
  </si>
  <si>
    <t>20/10/1999</t>
  </si>
  <si>
    <t xml:space="preserve">Trương Nguyễn Anh </t>
  </si>
  <si>
    <t>Thư</t>
  </si>
  <si>
    <t>20/12/2000</t>
  </si>
  <si>
    <t xml:space="preserve">Nguyễn Thị Thu </t>
  </si>
  <si>
    <t>Thủy</t>
  </si>
  <si>
    <t>12/08/1999</t>
  </si>
  <si>
    <t xml:space="preserve">Nguyễn Thị Ngọc </t>
  </si>
  <si>
    <t>Trâm</t>
  </si>
  <si>
    <t>27/06/2000</t>
  </si>
  <si>
    <t>Trân</t>
  </si>
  <si>
    <t>18/08/1997</t>
  </si>
  <si>
    <t xml:space="preserve">Nguyễn Thị Hoàng </t>
  </si>
  <si>
    <t>Trang</t>
  </si>
  <si>
    <t>19/08/2000</t>
  </si>
  <si>
    <t xml:space="preserve">Nguyễn Thị Huyền </t>
  </si>
  <si>
    <t>04/04/1999</t>
  </si>
  <si>
    <t xml:space="preserve">Huỳnh Hiếu </t>
  </si>
  <si>
    <t>17/10/1998</t>
  </si>
  <si>
    <t xml:space="preserve">Nguyễn Huy </t>
  </si>
  <si>
    <t>Trường</t>
  </si>
  <si>
    <t>29/11/1998</t>
  </si>
  <si>
    <t xml:space="preserve">Võ Đức Thanh </t>
  </si>
  <si>
    <t>Tuấn</t>
  </si>
  <si>
    <t>17/04/1998</t>
  </si>
  <si>
    <t xml:space="preserve">Võ Kim Anh </t>
  </si>
  <si>
    <t>Tùng</t>
  </si>
  <si>
    <t>11/01/1996</t>
  </si>
  <si>
    <t xml:space="preserve">Huỳnh Mộng </t>
  </si>
  <si>
    <t xml:space="preserve">Nguyễn Thị Thanh </t>
  </si>
  <si>
    <t>Uyên</t>
  </si>
  <si>
    <t>09/06/1999</t>
  </si>
  <si>
    <t xml:space="preserve">Đoàn Thảo </t>
  </si>
  <si>
    <t>Vy</t>
  </si>
  <si>
    <t>27/12/2000</t>
  </si>
  <si>
    <t xml:space="preserve">Nguyễn Bảo </t>
  </si>
  <si>
    <t>07/06/2000</t>
  </si>
  <si>
    <t xml:space="preserve">Thị </t>
  </si>
  <si>
    <t>Xuân</t>
  </si>
  <si>
    <t>15/07/2000</t>
  </si>
  <si>
    <t xml:space="preserve">Hồ Thị Như </t>
  </si>
  <si>
    <t>Ý</t>
  </si>
  <si>
    <t>22/07/1999</t>
  </si>
  <si>
    <t xml:space="preserve">Đậu Thị </t>
  </si>
  <si>
    <t>24/05/1999</t>
  </si>
  <si>
    <t>Nguyễn Thị Ánh Ngọc</t>
  </si>
  <si>
    <t>Nguyên lý kế toán</t>
  </si>
  <si>
    <r>
      <t>Số tiết:</t>
    </r>
    <r>
      <rPr>
        <i/>
        <sz val="12"/>
        <color indexed="8"/>
        <rFont val="Times New Roman"/>
        <family val="1"/>
      </rPr>
      <t xml:space="preserve"> 75   Lý thuyết: 60  Thực hành: 15</t>
    </r>
  </si>
  <si>
    <t>Lê Bá Tân</t>
  </si>
  <si>
    <t>Giáo dục quốc phòng P1</t>
  </si>
  <si>
    <t>Lớp học: Trung cấp hệ chính quy 081KD2.Thuận An</t>
  </si>
  <si>
    <r>
      <t>Số tiết:</t>
    </r>
    <r>
      <rPr>
        <i/>
        <sz val="12"/>
        <color indexed="8"/>
        <rFont val="Times New Roman"/>
        <family val="1"/>
      </rPr>
      <t xml:space="preserve"> 45  Lý thuyết: 23  Thực hành: 22</t>
    </r>
  </si>
  <si>
    <t>Kinh tế chính trị</t>
  </si>
  <si>
    <r>
      <t>Số tiết:</t>
    </r>
    <r>
      <rPr>
        <i/>
        <sz val="12"/>
        <color indexed="8"/>
        <rFont val="Times New Roman"/>
        <family val="1"/>
      </rPr>
      <t xml:space="preserve"> 75   Lý thuyết:  60 Thực hành: 15</t>
    </r>
  </si>
  <si>
    <t>Nguyễn Minh Nhựt Quang</t>
  </si>
  <si>
    <t>Bến Cát, ngày 19 tháng 01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</si>
</sst>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\$#,##0\ ;\(\$#,##0\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  <charset val="163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6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8" fillId="0" borderId="0"/>
  </cellStyleXfs>
  <cellXfs count="54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left"/>
    </xf>
    <xf numFmtId="0" fontId="6" fillId="0" borderId="0" xfId="1" applyFont="1"/>
    <xf numFmtId="49" fontId="8" fillId="0" borderId="3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2" fillId="0" borderId="7" xfId="1" applyFont="1" applyBorder="1"/>
    <xf numFmtId="0" fontId="11" fillId="0" borderId="5" xfId="1" applyFont="1" applyBorder="1"/>
    <xf numFmtId="0" fontId="11" fillId="0" borderId="10" xfId="1" applyFont="1" applyBorder="1"/>
    <xf numFmtId="0" fontId="2" fillId="0" borderId="5" xfId="1" applyFont="1" applyBorder="1"/>
    <xf numFmtId="0" fontId="3" fillId="0" borderId="0" xfId="1" applyFont="1" applyAlignment="1">
      <alignment horizontal="left"/>
    </xf>
    <xf numFmtId="0" fontId="7" fillId="0" borderId="0" xfId="1" applyFont="1" applyAlignment="1"/>
    <xf numFmtId="0" fontId="9" fillId="0" borderId="0" xfId="1" applyFont="1"/>
    <xf numFmtId="0" fontId="3" fillId="0" borderId="0" xfId="1" applyFont="1" applyAlignment="1"/>
    <xf numFmtId="0" fontId="19" fillId="0" borderId="5" xfId="0" applyFont="1" applyBorder="1"/>
    <xf numFmtId="0" fontId="19" fillId="2" borderId="10" xfId="0" applyFont="1" applyFill="1" applyBorder="1"/>
    <xf numFmtId="0" fontId="11" fillId="0" borderId="5" xfId="0" applyFont="1" applyBorder="1"/>
    <xf numFmtId="49" fontId="20" fillId="0" borderId="1" xfId="0" applyNumberFormat="1" applyFont="1" applyBorder="1" applyAlignment="1">
      <alignment horizontal="center"/>
    </xf>
    <xf numFmtId="0" fontId="11" fillId="0" borderId="5" xfId="0" applyFont="1" applyFill="1" applyBorder="1"/>
    <xf numFmtId="49" fontId="11" fillId="0" borderId="10" xfId="0" applyNumberFormat="1" applyFont="1" applyFill="1" applyBorder="1"/>
    <xf numFmtId="49" fontId="20" fillId="0" borderId="1" xfId="0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>
      <alignment horizontal="left"/>
    </xf>
    <xf numFmtId="49" fontId="19" fillId="0" borderId="10" xfId="0" applyNumberFormat="1" applyFont="1" applyFill="1" applyBorder="1"/>
    <xf numFmtId="49" fontId="19" fillId="0" borderId="5" xfId="0" applyNumberFormat="1" applyFont="1" applyFill="1" applyBorder="1"/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4">
    <cellStyle name="Comma0" xfId="2"/>
    <cellStyle name="Currency0" xfId="3"/>
    <cellStyle name="Date" xfId="4"/>
    <cellStyle name="Fixed" xfId="5"/>
    <cellStyle name="Normal" xfId="0" builtinId="0"/>
    <cellStyle name="Normal 14" xfId="6"/>
    <cellStyle name="Normal 2" xfId="7"/>
    <cellStyle name="Normal 2 2" xfId="8"/>
    <cellStyle name="Normal 3" xfId="1"/>
    <cellStyle name="Normal 3 2" xfId="9"/>
    <cellStyle name="Normal 4" xfId="10"/>
    <cellStyle name="Normal 5" xfId="11"/>
    <cellStyle name="Normal 6" xfId="12"/>
    <cellStyle name="똿뗦먛귟 [0.00]_PRODUCT DETAIL Q1" xfId="13"/>
    <cellStyle name="똿뗦먛귟_PRODUCT DETAIL Q1" xfId="14"/>
    <cellStyle name="믅됞 [0.00]_PRODUCT DETAIL Q1" xfId="15"/>
    <cellStyle name="믅됞_PRODUCT DETAIL Q1" xfId="16"/>
    <cellStyle name="백분율_HOBONG" xfId="17"/>
    <cellStyle name="뷭?_BOOKSHIP" xfId="18"/>
    <cellStyle name="콤마 [0]_1202" xfId="19"/>
    <cellStyle name="콤마_1202" xfId="20"/>
    <cellStyle name="통화 [0]_1202" xfId="21"/>
    <cellStyle name="통화_1202" xfId="22"/>
    <cellStyle name="표준_(정보부문)월별인원계획" xfId="23"/>
  </cellStyles>
  <dxfs count="52"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628650" y="12239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28650" y="12239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28650" y="120777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28650" y="120777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28650" y="797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628650" y="797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628650" y="797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628650" y="79724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628650" y="114776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628650" y="114776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28650" y="124777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628650" y="124777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628650" y="122777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628650" y="122777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628650" y="114776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628650" y="11477625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46</xdr:row>
      <xdr:rowOff>0</xdr:rowOff>
    </xdr:from>
    <xdr:to>
      <xdr:col>1</xdr:col>
      <xdr:colOff>504825</xdr:colOff>
      <xdr:row>46</xdr:row>
      <xdr:rowOff>190500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809625" y="136874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46</xdr:row>
      <xdr:rowOff>180975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628650" y="138779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46</xdr:row>
      <xdr:rowOff>180975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628650" y="120777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628650" y="141732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419100</xdr:colOff>
      <xdr:row>46</xdr:row>
      <xdr:rowOff>180975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628650" y="6877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419100</xdr:colOff>
      <xdr:row>47</xdr:row>
      <xdr:rowOff>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628650" y="6972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46</xdr:row>
      <xdr:rowOff>180975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628650" y="72771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28650" y="737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46</xdr:row>
      <xdr:rowOff>180975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628650" y="72771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628650" y="737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33</xdr:row>
      <xdr:rowOff>104775</xdr:rowOff>
    </xdr:from>
    <xdr:to>
      <xdr:col>1</xdr:col>
      <xdr:colOff>419100</xdr:colOff>
      <xdr:row>34</xdr:row>
      <xdr:rowOff>85725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628650" y="98774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34</xdr:row>
      <xdr:rowOff>0</xdr:rowOff>
    </xdr:from>
    <xdr:to>
      <xdr:col>1</xdr:col>
      <xdr:colOff>419100</xdr:colOff>
      <xdr:row>35</xdr:row>
      <xdr:rowOff>0</xdr:rowOff>
    </xdr:to>
    <xdr:sp macro="" textlink="">
      <xdr:nvSpPr>
        <xdr:cNvPr id="43" name="Text Box 10"/>
        <xdr:cNvSpPr txBox="1">
          <a:spLocks noChangeArrowheads="1"/>
        </xdr:cNvSpPr>
      </xdr:nvSpPr>
      <xdr:spPr bwMode="auto">
        <a:xfrm>
          <a:off x="628650" y="99726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35</xdr:row>
      <xdr:rowOff>104775</xdr:rowOff>
    </xdr:from>
    <xdr:to>
      <xdr:col>1</xdr:col>
      <xdr:colOff>323850</xdr:colOff>
      <xdr:row>36</xdr:row>
      <xdr:rowOff>85725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628650" y="102774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36</xdr:row>
      <xdr:rowOff>0</xdr:rowOff>
    </xdr:from>
    <xdr:to>
      <xdr:col>1</xdr:col>
      <xdr:colOff>323850</xdr:colOff>
      <xdr:row>37</xdr:row>
      <xdr:rowOff>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628650" y="103727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35</xdr:row>
      <xdr:rowOff>104775</xdr:rowOff>
    </xdr:from>
    <xdr:to>
      <xdr:col>1</xdr:col>
      <xdr:colOff>323850</xdr:colOff>
      <xdr:row>36</xdr:row>
      <xdr:rowOff>85725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628650" y="102774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36</xdr:row>
      <xdr:rowOff>0</xdr:rowOff>
    </xdr:from>
    <xdr:to>
      <xdr:col>1</xdr:col>
      <xdr:colOff>323850</xdr:colOff>
      <xdr:row>37</xdr:row>
      <xdr:rowOff>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628650" y="103727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323850</xdr:colOff>
      <xdr:row>27</xdr:row>
      <xdr:rowOff>180975</xdr:rowOff>
    </xdr:to>
    <xdr:sp macro="" textlink="">
      <xdr:nvSpPr>
        <xdr:cNvPr id="49" name="Text Box 10"/>
        <xdr:cNvSpPr txBox="1">
          <a:spLocks noChangeArrowheads="1"/>
        </xdr:cNvSpPr>
      </xdr:nvSpPr>
      <xdr:spPr bwMode="auto">
        <a:xfrm>
          <a:off x="628650" y="54292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628650" y="12239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28650" y="122396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286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28650" y="11610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28650" y="11610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28650" y="126587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628650" y="126587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628650" y="124491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628650" y="124491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628650" y="11610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628650" y="1161097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46</xdr:row>
      <xdr:rowOff>0</xdr:rowOff>
    </xdr:from>
    <xdr:to>
      <xdr:col>1</xdr:col>
      <xdr:colOff>504825</xdr:colOff>
      <xdr:row>46</xdr:row>
      <xdr:rowOff>190500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809625" y="139255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46</xdr:row>
      <xdr:rowOff>180975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628650" y="141255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46</xdr:row>
      <xdr:rowOff>180975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628650" y="12239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21" name="Text Box 8"/>
        <xdr:cNvSpPr txBox="1">
          <a:spLocks noChangeArrowheads="1"/>
        </xdr:cNvSpPr>
      </xdr:nvSpPr>
      <xdr:spPr bwMode="auto">
        <a:xfrm>
          <a:off x="628650" y="144399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628650" y="3543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628650" y="3543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628650" y="3543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628650" y="3543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419100</xdr:colOff>
      <xdr:row>46</xdr:row>
      <xdr:rowOff>180975</xdr:rowOff>
    </xdr:to>
    <xdr:sp macro="" textlink="">
      <xdr:nvSpPr>
        <xdr:cNvPr id="26" name="Text Box 9"/>
        <xdr:cNvSpPr txBox="1">
          <a:spLocks noChangeArrowheads="1"/>
        </xdr:cNvSpPr>
      </xdr:nvSpPr>
      <xdr:spPr bwMode="auto">
        <a:xfrm>
          <a:off x="628650" y="67913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419100</xdr:colOff>
      <xdr:row>47</xdr:row>
      <xdr:rowOff>0</xdr:rowOff>
    </xdr:to>
    <xdr:sp macro="" textlink="">
      <xdr:nvSpPr>
        <xdr:cNvPr id="27" name="Text Box 10"/>
        <xdr:cNvSpPr txBox="1">
          <a:spLocks noChangeArrowheads="1"/>
        </xdr:cNvSpPr>
      </xdr:nvSpPr>
      <xdr:spPr bwMode="auto">
        <a:xfrm>
          <a:off x="628650" y="68961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46</xdr:row>
      <xdr:rowOff>180975</xdr:rowOff>
    </xdr:to>
    <xdr:sp macro="" textlink="">
      <xdr:nvSpPr>
        <xdr:cNvPr id="28" name="Text Box 9"/>
        <xdr:cNvSpPr txBox="1">
          <a:spLocks noChangeArrowheads="1"/>
        </xdr:cNvSpPr>
      </xdr:nvSpPr>
      <xdr:spPr bwMode="auto">
        <a:xfrm>
          <a:off x="628650" y="72104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29" name="Text Box 10"/>
        <xdr:cNvSpPr txBox="1">
          <a:spLocks noChangeArrowheads="1"/>
        </xdr:cNvSpPr>
      </xdr:nvSpPr>
      <xdr:spPr bwMode="auto">
        <a:xfrm>
          <a:off x="628650" y="73152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46</xdr:row>
      <xdr:rowOff>180975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628650" y="72104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628650" y="73152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33</xdr:row>
      <xdr:rowOff>104775</xdr:rowOff>
    </xdr:from>
    <xdr:to>
      <xdr:col>1</xdr:col>
      <xdr:colOff>419100</xdr:colOff>
      <xdr:row>34</xdr:row>
      <xdr:rowOff>85725</xdr:rowOff>
    </xdr:to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628650" y="98774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34</xdr:row>
      <xdr:rowOff>0</xdr:rowOff>
    </xdr:from>
    <xdr:to>
      <xdr:col>1</xdr:col>
      <xdr:colOff>419100</xdr:colOff>
      <xdr:row>35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628650" y="997267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35</xdr:row>
      <xdr:rowOff>104775</xdr:rowOff>
    </xdr:from>
    <xdr:to>
      <xdr:col>1</xdr:col>
      <xdr:colOff>323850</xdr:colOff>
      <xdr:row>36</xdr:row>
      <xdr:rowOff>85725</xdr:rowOff>
    </xdr:to>
    <xdr:sp macro="" textlink="">
      <xdr:nvSpPr>
        <xdr:cNvPr id="34" name="Text Box 9"/>
        <xdr:cNvSpPr txBox="1">
          <a:spLocks noChangeArrowheads="1"/>
        </xdr:cNvSpPr>
      </xdr:nvSpPr>
      <xdr:spPr bwMode="auto">
        <a:xfrm>
          <a:off x="628650" y="102774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36</xdr:row>
      <xdr:rowOff>0</xdr:rowOff>
    </xdr:from>
    <xdr:to>
      <xdr:col>1</xdr:col>
      <xdr:colOff>323850</xdr:colOff>
      <xdr:row>37</xdr:row>
      <xdr:rowOff>0</xdr:rowOff>
    </xdr:to>
    <xdr:sp macro="" textlink="">
      <xdr:nvSpPr>
        <xdr:cNvPr id="35" name="Text Box 10"/>
        <xdr:cNvSpPr txBox="1">
          <a:spLocks noChangeArrowheads="1"/>
        </xdr:cNvSpPr>
      </xdr:nvSpPr>
      <xdr:spPr bwMode="auto">
        <a:xfrm>
          <a:off x="628650" y="103727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35</xdr:row>
      <xdr:rowOff>104775</xdr:rowOff>
    </xdr:from>
    <xdr:to>
      <xdr:col>1</xdr:col>
      <xdr:colOff>323850</xdr:colOff>
      <xdr:row>36</xdr:row>
      <xdr:rowOff>85725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628650" y="1027747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36</xdr:row>
      <xdr:rowOff>0</xdr:rowOff>
    </xdr:from>
    <xdr:to>
      <xdr:col>1</xdr:col>
      <xdr:colOff>323850</xdr:colOff>
      <xdr:row>37</xdr:row>
      <xdr:rowOff>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628650" y="1037272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323850</xdr:colOff>
      <xdr:row>27</xdr:row>
      <xdr:rowOff>180975</xdr:rowOff>
    </xdr:to>
    <xdr:sp macro="" textlink="">
      <xdr:nvSpPr>
        <xdr:cNvPr id="38" name="Text Box 10"/>
        <xdr:cNvSpPr txBox="1">
          <a:spLocks noChangeArrowheads="1"/>
        </xdr:cNvSpPr>
      </xdr:nvSpPr>
      <xdr:spPr bwMode="auto">
        <a:xfrm>
          <a:off x="628650" y="54292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46</xdr:row>
      <xdr:rowOff>0</xdr:rowOff>
    </xdr:from>
    <xdr:to>
      <xdr:col>1</xdr:col>
      <xdr:colOff>504825</xdr:colOff>
      <xdr:row>46</xdr:row>
      <xdr:rowOff>190500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809625" y="9372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46</xdr:row>
      <xdr:rowOff>180975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628650" y="9372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46</xdr:row>
      <xdr:rowOff>180975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628650" y="9372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419100</xdr:colOff>
      <xdr:row>46</xdr:row>
      <xdr:rowOff>180975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628650" y="93726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419100</xdr:colOff>
      <xdr:row>47</xdr:row>
      <xdr:rowOff>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628650" y="93726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46</xdr:row>
      <xdr:rowOff>180975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628650" y="9372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46</xdr:row>
      <xdr:rowOff>180975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628650" y="9372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33</xdr:row>
      <xdr:rowOff>104775</xdr:rowOff>
    </xdr:from>
    <xdr:to>
      <xdr:col>1</xdr:col>
      <xdr:colOff>419100</xdr:colOff>
      <xdr:row>34</xdr:row>
      <xdr:rowOff>85725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628650" y="6877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34</xdr:row>
      <xdr:rowOff>0</xdr:rowOff>
    </xdr:from>
    <xdr:to>
      <xdr:col>1</xdr:col>
      <xdr:colOff>419100</xdr:colOff>
      <xdr:row>35</xdr:row>
      <xdr:rowOff>0</xdr:rowOff>
    </xdr:to>
    <xdr:sp macro="" textlink="">
      <xdr:nvSpPr>
        <xdr:cNvPr id="43" name="Text Box 10"/>
        <xdr:cNvSpPr txBox="1">
          <a:spLocks noChangeArrowheads="1"/>
        </xdr:cNvSpPr>
      </xdr:nvSpPr>
      <xdr:spPr bwMode="auto">
        <a:xfrm>
          <a:off x="628650" y="6972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35</xdr:row>
      <xdr:rowOff>104775</xdr:rowOff>
    </xdr:from>
    <xdr:to>
      <xdr:col>1</xdr:col>
      <xdr:colOff>323850</xdr:colOff>
      <xdr:row>36</xdr:row>
      <xdr:rowOff>85725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628650" y="72771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36</xdr:row>
      <xdr:rowOff>0</xdr:rowOff>
    </xdr:from>
    <xdr:to>
      <xdr:col>1</xdr:col>
      <xdr:colOff>323850</xdr:colOff>
      <xdr:row>37</xdr:row>
      <xdr:rowOff>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628650" y="737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35</xdr:row>
      <xdr:rowOff>104775</xdr:rowOff>
    </xdr:from>
    <xdr:to>
      <xdr:col>1</xdr:col>
      <xdr:colOff>323850</xdr:colOff>
      <xdr:row>36</xdr:row>
      <xdr:rowOff>85725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628650" y="72771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36</xdr:row>
      <xdr:rowOff>0</xdr:rowOff>
    </xdr:from>
    <xdr:to>
      <xdr:col>1</xdr:col>
      <xdr:colOff>323850</xdr:colOff>
      <xdr:row>37</xdr:row>
      <xdr:rowOff>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628650" y="737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323850</xdr:colOff>
      <xdr:row>27</xdr:row>
      <xdr:rowOff>180975</xdr:rowOff>
    </xdr:to>
    <xdr:sp macro="" textlink="">
      <xdr:nvSpPr>
        <xdr:cNvPr id="48" name="Text Box 10"/>
        <xdr:cNvSpPr txBox="1">
          <a:spLocks noChangeArrowheads="1"/>
        </xdr:cNvSpPr>
      </xdr:nvSpPr>
      <xdr:spPr bwMode="auto">
        <a:xfrm>
          <a:off x="628650" y="55721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466725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4900" y="400050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2</xdr:row>
      <xdr:rowOff>9525</xdr:rowOff>
    </xdr:from>
    <xdr:to>
      <xdr:col>14</xdr:col>
      <xdr:colOff>428625</xdr:colOff>
      <xdr:row>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81700" y="409575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7" name="Text Box 10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76200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628650" y="93726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46</xdr:row>
      <xdr:rowOff>0</xdr:rowOff>
    </xdr:from>
    <xdr:to>
      <xdr:col>1</xdr:col>
      <xdr:colOff>504825</xdr:colOff>
      <xdr:row>46</xdr:row>
      <xdr:rowOff>190500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809625" y="9372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46</xdr:row>
      <xdr:rowOff>180975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628650" y="9372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46</xdr:row>
      <xdr:rowOff>180975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628650" y="9372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27" name="Text Box 8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18</xdr:row>
      <xdr:rowOff>0</xdr:rowOff>
    </xdr:from>
    <xdr:to>
      <xdr:col>1</xdr:col>
      <xdr:colOff>323850</xdr:colOff>
      <xdr:row>19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628650" y="37719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419100</xdr:colOff>
      <xdr:row>46</xdr:row>
      <xdr:rowOff>180975</xdr:rowOff>
    </xdr:to>
    <xdr:sp macro="" textlink="">
      <xdr:nvSpPr>
        <xdr:cNvPr id="36" name="Text Box 9"/>
        <xdr:cNvSpPr txBox="1">
          <a:spLocks noChangeArrowheads="1"/>
        </xdr:cNvSpPr>
      </xdr:nvSpPr>
      <xdr:spPr bwMode="auto">
        <a:xfrm>
          <a:off x="628650" y="93726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419100</xdr:colOff>
      <xdr:row>47</xdr:row>
      <xdr:rowOff>0</xdr:rowOff>
    </xdr:to>
    <xdr:sp macro="" textlink="">
      <xdr:nvSpPr>
        <xdr:cNvPr id="37" name="Text Box 10"/>
        <xdr:cNvSpPr txBox="1">
          <a:spLocks noChangeArrowheads="1"/>
        </xdr:cNvSpPr>
      </xdr:nvSpPr>
      <xdr:spPr bwMode="auto">
        <a:xfrm>
          <a:off x="628650" y="93726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46</xdr:row>
      <xdr:rowOff>180975</xdr:rowOff>
    </xdr:to>
    <xdr:sp macro="" textlink="">
      <xdr:nvSpPr>
        <xdr:cNvPr id="38" name="Text Box 9"/>
        <xdr:cNvSpPr txBox="1">
          <a:spLocks noChangeArrowheads="1"/>
        </xdr:cNvSpPr>
      </xdr:nvSpPr>
      <xdr:spPr bwMode="auto">
        <a:xfrm>
          <a:off x="628650" y="9372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46</xdr:row>
      <xdr:rowOff>180975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628650" y="93726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46</xdr:row>
      <xdr:rowOff>0</xdr:rowOff>
    </xdr:from>
    <xdr:to>
      <xdr:col>1</xdr:col>
      <xdr:colOff>323850</xdr:colOff>
      <xdr:row>47</xdr:row>
      <xdr:rowOff>0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628650" y="93726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33</xdr:row>
      <xdr:rowOff>104775</xdr:rowOff>
    </xdr:from>
    <xdr:to>
      <xdr:col>1</xdr:col>
      <xdr:colOff>419100</xdr:colOff>
      <xdr:row>34</xdr:row>
      <xdr:rowOff>85725</xdr:rowOff>
    </xdr:to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628650" y="6877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34</xdr:row>
      <xdr:rowOff>0</xdr:rowOff>
    </xdr:from>
    <xdr:to>
      <xdr:col>1</xdr:col>
      <xdr:colOff>419100</xdr:colOff>
      <xdr:row>35</xdr:row>
      <xdr:rowOff>0</xdr:rowOff>
    </xdr:to>
    <xdr:sp macro="" textlink="">
      <xdr:nvSpPr>
        <xdr:cNvPr id="43" name="Text Box 10"/>
        <xdr:cNvSpPr txBox="1">
          <a:spLocks noChangeArrowheads="1"/>
        </xdr:cNvSpPr>
      </xdr:nvSpPr>
      <xdr:spPr bwMode="auto">
        <a:xfrm>
          <a:off x="628650" y="69723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35</xdr:row>
      <xdr:rowOff>104775</xdr:rowOff>
    </xdr:from>
    <xdr:to>
      <xdr:col>1</xdr:col>
      <xdr:colOff>323850</xdr:colOff>
      <xdr:row>36</xdr:row>
      <xdr:rowOff>85725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628650" y="72771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36</xdr:row>
      <xdr:rowOff>0</xdr:rowOff>
    </xdr:from>
    <xdr:to>
      <xdr:col>1</xdr:col>
      <xdr:colOff>323850</xdr:colOff>
      <xdr:row>37</xdr:row>
      <xdr:rowOff>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628650" y="737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35</xdr:row>
      <xdr:rowOff>104775</xdr:rowOff>
    </xdr:from>
    <xdr:to>
      <xdr:col>1</xdr:col>
      <xdr:colOff>323850</xdr:colOff>
      <xdr:row>36</xdr:row>
      <xdr:rowOff>85725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628650" y="72771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36</xdr:row>
      <xdr:rowOff>0</xdr:rowOff>
    </xdr:from>
    <xdr:to>
      <xdr:col>1</xdr:col>
      <xdr:colOff>323850</xdr:colOff>
      <xdr:row>37</xdr:row>
      <xdr:rowOff>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628650" y="73723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323850</xdr:colOff>
      <xdr:row>27</xdr:row>
      <xdr:rowOff>180975</xdr:rowOff>
    </xdr:to>
    <xdr:sp macro="" textlink="">
      <xdr:nvSpPr>
        <xdr:cNvPr id="48" name="Text Box 10"/>
        <xdr:cNvSpPr txBox="1">
          <a:spLocks noChangeArrowheads="1"/>
        </xdr:cNvSpPr>
      </xdr:nvSpPr>
      <xdr:spPr bwMode="auto">
        <a:xfrm>
          <a:off x="628650" y="55721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54"/>
  <sheetViews>
    <sheetView topLeftCell="A10" workbookViewId="0">
      <selection activeCell="B17" sqref="B17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48" t="s">
        <v>0</v>
      </c>
      <c r="B1" s="48"/>
      <c r="C1" s="48"/>
      <c r="D1" s="48"/>
      <c r="G1" s="41" t="s">
        <v>1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>
      <c r="A2" s="41" t="s">
        <v>2</v>
      </c>
      <c r="B2" s="41"/>
      <c r="C2" s="41"/>
      <c r="D2" s="41"/>
      <c r="G2" s="41" t="s">
        <v>3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4" spans="1:19" ht="18.75">
      <c r="A4" s="49" t="s">
        <v>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6" spans="1:19">
      <c r="A6" s="2" t="s">
        <v>37</v>
      </c>
      <c r="D6" s="2" t="s">
        <v>144</v>
      </c>
      <c r="M6" s="2" t="s">
        <v>5</v>
      </c>
      <c r="P6" s="3">
        <v>3</v>
      </c>
      <c r="Q6" s="2" t="s">
        <v>45</v>
      </c>
    </row>
    <row r="7" spans="1:19" ht="26.25" customHeight="1">
      <c r="A7" s="2" t="s">
        <v>7</v>
      </c>
      <c r="D7" s="2" t="s">
        <v>8</v>
      </c>
      <c r="E7" s="1" t="s">
        <v>44</v>
      </c>
      <c r="M7" s="4" t="s">
        <v>46</v>
      </c>
    </row>
    <row r="9" spans="1:19">
      <c r="A9" s="47" t="s">
        <v>9</v>
      </c>
      <c r="B9" s="44" t="s">
        <v>10</v>
      </c>
      <c r="C9" s="44"/>
      <c r="D9" s="50" t="s">
        <v>11</v>
      </c>
      <c r="E9" s="52" t="s">
        <v>12</v>
      </c>
      <c r="F9" s="44"/>
      <c r="G9" s="53"/>
      <c r="H9" s="52" t="s">
        <v>13</v>
      </c>
      <c r="I9" s="44"/>
      <c r="J9" s="45"/>
      <c r="K9" s="42" t="s">
        <v>14</v>
      </c>
      <c r="L9" s="42" t="s">
        <v>15</v>
      </c>
      <c r="M9" s="44" t="s">
        <v>16</v>
      </c>
      <c r="N9" s="44"/>
      <c r="O9" s="45" t="s">
        <v>17</v>
      </c>
      <c r="P9" s="46"/>
      <c r="Q9" s="44" t="s">
        <v>18</v>
      </c>
      <c r="R9" s="47" t="s">
        <v>19</v>
      </c>
      <c r="S9" s="38" t="s">
        <v>20</v>
      </c>
    </row>
    <row r="10" spans="1:19">
      <c r="A10" s="44"/>
      <c r="B10" s="44"/>
      <c r="C10" s="44"/>
      <c r="D10" s="51"/>
      <c r="E10" s="5" t="s">
        <v>21</v>
      </c>
      <c r="F10" s="6" t="s">
        <v>22</v>
      </c>
      <c r="G10" s="7" t="s">
        <v>23</v>
      </c>
      <c r="H10" s="5" t="s">
        <v>21</v>
      </c>
      <c r="I10" s="6" t="s">
        <v>22</v>
      </c>
      <c r="J10" s="8" t="s">
        <v>23</v>
      </c>
      <c r="K10" s="39"/>
      <c r="L10" s="43"/>
      <c r="M10" s="9" t="s">
        <v>24</v>
      </c>
      <c r="N10" s="9" t="s">
        <v>25</v>
      </c>
      <c r="O10" s="9" t="s">
        <v>24</v>
      </c>
      <c r="P10" s="10" t="s">
        <v>25</v>
      </c>
      <c r="Q10" s="44"/>
      <c r="R10" s="44"/>
      <c r="S10" s="39"/>
    </row>
    <row r="11" spans="1:19" s="19" customFormat="1">
      <c r="A11" s="11">
        <v>1</v>
      </c>
      <c r="B11" s="31" t="s">
        <v>47</v>
      </c>
      <c r="C11" s="32" t="s">
        <v>26</v>
      </c>
      <c r="D11" s="33" t="s">
        <v>48</v>
      </c>
      <c r="E11" s="12">
        <v>0</v>
      </c>
      <c r="F11" s="13"/>
      <c r="G11" s="14"/>
      <c r="H11" s="14">
        <v>0</v>
      </c>
      <c r="I11" s="14"/>
      <c r="J11" s="14"/>
      <c r="K11" s="15">
        <f>(E11+H11*2)/3</f>
        <v>0</v>
      </c>
      <c r="L11" s="16" t="str">
        <f>IF(K11&lt;3,"","x")</f>
        <v/>
      </c>
      <c r="M11" s="17"/>
      <c r="N11" s="17"/>
      <c r="O11" s="16" t="str">
        <f>IF(M11&lt;&gt;"",(K11*4+M11*6)/10,"")</f>
        <v/>
      </c>
      <c r="P11" s="16" t="str">
        <f>IF(N11&lt;&gt;"",(K11*4+N11*6)/10,"")</f>
        <v/>
      </c>
      <c r="Q11" s="17" t="str">
        <f>IF(L11="x",IF(AND(O11&gt;=5,M11&gt;=3),"x",IF(AND(P11&gt;=5,N11&gt;=3),"x","")),"")</f>
        <v/>
      </c>
      <c r="R11" s="18">
        <f>MAX(O11:P11)</f>
        <v>0</v>
      </c>
      <c r="S11" s="14"/>
    </row>
    <row r="12" spans="1:19" s="19" customFormat="1">
      <c r="A12" s="11">
        <v>2</v>
      </c>
      <c r="B12" s="29" t="s">
        <v>49</v>
      </c>
      <c r="C12" s="32" t="s">
        <v>50</v>
      </c>
      <c r="D12" s="33" t="s">
        <v>51</v>
      </c>
      <c r="E12" s="12">
        <v>7</v>
      </c>
      <c r="F12" s="13"/>
      <c r="G12" s="14"/>
      <c r="H12" s="14">
        <v>5</v>
      </c>
      <c r="I12" s="14"/>
      <c r="J12" s="14"/>
      <c r="K12" s="15">
        <f t="shared" ref="K12:K46" si="0">(E12+H12*2)/3</f>
        <v>5.666666666666667</v>
      </c>
      <c r="L12" s="16" t="str">
        <f t="shared" ref="L12:L46" si="1">IF(K12&lt;3,"","x")</f>
        <v>x</v>
      </c>
      <c r="M12" s="17">
        <v>1</v>
      </c>
      <c r="N12" s="17"/>
      <c r="O12" s="16">
        <f>IF(M12&lt;&gt;"",(K12*4+M12*6)/10,"")</f>
        <v>2.8666666666666667</v>
      </c>
      <c r="P12" s="16" t="str">
        <f t="shared" ref="P12:P46" si="2">IF(N12&lt;&gt;"",(K12*4+N12*6)/10,"")</f>
        <v/>
      </c>
      <c r="Q12" s="17" t="str">
        <f t="shared" ref="Q12:Q46" si="3">IF(L12="x",IF(AND(O12&gt;=5,M12&gt;=3),"x",IF(AND(P12&gt;=5,N12&gt;=3),"x","")),"")</f>
        <v/>
      </c>
      <c r="R12" s="18">
        <f t="shared" ref="R12:R46" si="4">MAX(O12:P12)</f>
        <v>2.8666666666666667</v>
      </c>
      <c r="S12" s="14"/>
    </row>
    <row r="13" spans="1:19" s="19" customFormat="1">
      <c r="A13" s="11">
        <v>3</v>
      </c>
      <c r="B13" s="29" t="s">
        <v>52</v>
      </c>
      <c r="C13" s="32" t="s">
        <v>53</v>
      </c>
      <c r="D13" s="33" t="s">
        <v>54</v>
      </c>
      <c r="E13" s="12">
        <v>0</v>
      </c>
      <c r="F13" s="13"/>
      <c r="G13" s="14"/>
      <c r="H13" s="14">
        <v>0</v>
      </c>
      <c r="I13" s="14"/>
      <c r="J13" s="14"/>
      <c r="K13" s="15">
        <f t="shared" si="0"/>
        <v>0</v>
      </c>
      <c r="L13" s="16" t="str">
        <f t="shared" si="1"/>
        <v/>
      </c>
      <c r="M13" s="17"/>
      <c r="N13" s="17"/>
      <c r="O13" s="16" t="str">
        <f t="shared" ref="O13:O46" si="5">IF(M13&lt;&gt;"",(K13*4+M13*6)/10,"")</f>
        <v/>
      </c>
      <c r="P13" s="16" t="str">
        <f t="shared" si="2"/>
        <v/>
      </c>
      <c r="Q13" s="17" t="str">
        <f t="shared" si="3"/>
        <v/>
      </c>
      <c r="R13" s="18">
        <f t="shared" si="4"/>
        <v>0</v>
      </c>
      <c r="S13" s="14"/>
    </row>
    <row r="14" spans="1:19" s="19" customFormat="1">
      <c r="A14" s="11">
        <v>4</v>
      </c>
      <c r="B14" s="31" t="s">
        <v>55</v>
      </c>
      <c r="C14" s="32" t="s">
        <v>56</v>
      </c>
      <c r="D14" s="33" t="s">
        <v>57</v>
      </c>
      <c r="E14" s="12">
        <v>0</v>
      </c>
      <c r="F14" s="13"/>
      <c r="G14" s="14"/>
      <c r="H14" s="14">
        <v>0</v>
      </c>
      <c r="I14" s="14"/>
      <c r="J14" s="14"/>
      <c r="K14" s="15">
        <f t="shared" si="0"/>
        <v>0</v>
      </c>
      <c r="L14" s="16" t="str">
        <f t="shared" si="1"/>
        <v/>
      </c>
      <c r="M14" s="17"/>
      <c r="N14" s="17"/>
      <c r="O14" s="16" t="str">
        <f t="shared" si="5"/>
        <v/>
      </c>
      <c r="P14" s="16" t="str">
        <f t="shared" si="2"/>
        <v/>
      </c>
      <c r="Q14" s="17" t="str">
        <f t="shared" si="3"/>
        <v/>
      </c>
      <c r="R14" s="18">
        <f t="shared" si="4"/>
        <v>0</v>
      </c>
      <c r="S14" s="14"/>
    </row>
    <row r="15" spans="1:19" s="19" customFormat="1">
      <c r="A15" s="11">
        <v>5</v>
      </c>
      <c r="B15" s="31" t="s">
        <v>58</v>
      </c>
      <c r="C15" s="32" t="s">
        <v>59</v>
      </c>
      <c r="D15" s="33" t="s">
        <v>60</v>
      </c>
      <c r="E15" s="12">
        <v>5</v>
      </c>
      <c r="F15" s="13"/>
      <c r="G15" s="14"/>
      <c r="H15" s="14">
        <v>0</v>
      </c>
      <c r="I15" s="14"/>
      <c r="J15" s="14"/>
      <c r="K15" s="15">
        <f t="shared" si="0"/>
        <v>1.6666666666666667</v>
      </c>
      <c r="L15" s="16" t="str">
        <f t="shared" si="1"/>
        <v/>
      </c>
      <c r="M15" s="17"/>
      <c r="N15" s="17"/>
      <c r="O15" s="16" t="str">
        <f t="shared" si="5"/>
        <v/>
      </c>
      <c r="P15" s="16" t="str">
        <f t="shared" si="2"/>
        <v/>
      </c>
      <c r="Q15" s="17" t="str">
        <f t="shared" si="3"/>
        <v/>
      </c>
      <c r="R15" s="18">
        <f t="shared" si="4"/>
        <v>0</v>
      </c>
      <c r="S15" s="14"/>
    </row>
    <row r="16" spans="1:19" s="19" customFormat="1">
      <c r="A16" s="11">
        <v>6</v>
      </c>
      <c r="B16" s="31" t="s">
        <v>61</v>
      </c>
      <c r="C16" s="32" t="s">
        <v>62</v>
      </c>
      <c r="D16" s="33" t="s">
        <v>63</v>
      </c>
      <c r="E16" s="12">
        <v>10</v>
      </c>
      <c r="F16" s="13"/>
      <c r="G16" s="14"/>
      <c r="H16" s="14">
        <v>5</v>
      </c>
      <c r="I16" s="14"/>
      <c r="J16" s="14"/>
      <c r="K16" s="15">
        <f t="shared" si="0"/>
        <v>6.666666666666667</v>
      </c>
      <c r="L16" s="16" t="str">
        <f t="shared" si="1"/>
        <v>x</v>
      </c>
      <c r="M16" s="17">
        <v>2</v>
      </c>
      <c r="N16" s="17"/>
      <c r="O16" s="16">
        <f t="shared" si="5"/>
        <v>3.8666666666666671</v>
      </c>
      <c r="P16" s="16" t="str">
        <f t="shared" si="2"/>
        <v/>
      </c>
      <c r="Q16" s="17" t="str">
        <f t="shared" si="3"/>
        <v/>
      </c>
      <c r="R16" s="18">
        <f t="shared" si="4"/>
        <v>3.8666666666666671</v>
      </c>
      <c r="S16" s="14"/>
    </row>
    <row r="17" spans="1:19" s="19" customFormat="1">
      <c r="A17" s="11">
        <v>7</v>
      </c>
      <c r="B17" s="31" t="s">
        <v>64</v>
      </c>
      <c r="C17" s="32" t="s">
        <v>28</v>
      </c>
      <c r="D17" s="34" t="s">
        <v>65</v>
      </c>
      <c r="E17" s="12">
        <v>0</v>
      </c>
      <c r="F17" s="13"/>
      <c r="G17" s="14"/>
      <c r="H17" s="14">
        <v>0</v>
      </c>
      <c r="I17" s="14"/>
      <c r="J17" s="14"/>
      <c r="K17" s="15">
        <f t="shared" si="0"/>
        <v>0</v>
      </c>
      <c r="L17" s="16" t="str">
        <f t="shared" si="1"/>
        <v/>
      </c>
      <c r="M17" s="17"/>
      <c r="N17" s="17"/>
      <c r="O17" s="16" t="str">
        <f t="shared" si="5"/>
        <v/>
      </c>
      <c r="P17" s="16" t="str">
        <f t="shared" si="2"/>
        <v/>
      </c>
      <c r="Q17" s="17" t="str">
        <f t="shared" si="3"/>
        <v/>
      </c>
      <c r="R17" s="18">
        <f t="shared" si="4"/>
        <v>0</v>
      </c>
      <c r="S17" s="14"/>
    </row>
    <row r="18" spans="1:19" s="19" customFormat="1">
      <c r="A18" s="11">
        <v>8</v>
      </c>
      <c r="B18" s="29" t="s">
        <v>66</v>
      </c>
      <c r="C18" s="32" t="s">
        <v>28</v>
      </c>
      <c r="D18" s="33" t="s">
        <v>67</v>
      </c>
      <c r="E18" s="12">
        <v>7</v>
      </c>
      <c r="F18" s="13"/>
      <c r="G18" s="14"/>
      <c r="H18" s="14">
        <v>0</v>
      </c>
      <c r="I18" s="14"/>
      <c r="J18" s="14"/>
      <c r="K18" s="15">
        <f t="shared" si="0"/>
        <v>2.3333333333333335</v>
      </c>
      <c r="L18" s="16" t="str">
        <f t="shared" si="1"/>
        <v/>
      </c>
      <c r="M18" s="17"/>
      <c r="N18" s="17"/>
      <c r="O18" s="16" t="str">
        <f t="shared" si="5"/>
        <v/>
      </c>
      <c r="P18" s="16" t="str">
        <f t="shared" si="2"/>
        <v/>
      </c>
      <c r="Q18" s="17" t="str">
        <f t="shared" si="3"/>
        <v/>
      </c>
      <c r="R18" s="18">
        <f t="shared" si="4"/>
        <v>0</v>
      </c>
      <c r="S18" s="14"/>
    </row>
    <row r="19" spans="1:19" s="19" customFormat="1">
      <c r="A19" s="11">
        <v>9</v>
      </c>
      <c r="B19" s="29" t="s">
        <v>68</v>
      </c>
      <c r="C19" s="32" t="s">
        <v>40</v>
      </c>
      <c r="D19" s="33" t="s">
        <v>69</v>
      </c>
      <c r="E19" s="12">
        <v>8</v>
      </c>
      <c r="F19" s="13"/>
      <c r="G19" s="14"/>
      <c r="H19" s="14">
        <v>0</v>
      </c>
      <c r="I19" s="14"/>
      <c r="J19" s="14"/>
      <c r="K19" s="15">
        <f t="shared" si="0"/>
        <v>2.6666666666666665</v>
      </c>
      <c r="L19" s="16" t="str">
        <f t="shared" si="1"/>
        <v/>
      </c>
      <c r="M19" s="17"/>
      <c r="N19" s="17"/>
      <c r="O19" s="16" t="str">
        <f t="shared" si="5"/>
        <v/>
      </c>
      <c r="P19" s="16" t="str">
        <f t="shared" si="2"/>
        <v/>
      </c>
      <c r="Q19" s="17" t="str">
        <f t="shared" si="3"/>
        <v/>
      </c>
      <c r="R19" s="18">
        <f t="shared" si="4"/>
        <v>0</v>
      </c>
      <c r="S19" s="14"/>
    </row>
    <row r="20" spans="1:19" s="19" customFormat="1">
      <c r="A20" s="11">
        <v>10</v>
      </c>
      <c r="B20" s="31" t="s">
        <v>70</v>
      </c>
      <c r="C20" s="32" t="s">
        <v>41</v>
      </c>
      <c r="D20" s="34" t="s">
        <v>71</v>
      </c>
      <c r="E20" s="12">
        <v>8</v>
      </c>
      <c r="F20" s="13"/>
      <c r="G20" s="14"/>
      <c r="H20" s="14">
        <v>0</v>
      </c>
      <c r="I20" s="14"/>
      <c r="J20" s="14"/>
      <c r="K20" s="15">
        <f t="shared" si="0"/>
        <v>2.6666666666666665</v>
      </c>
      <c r="L20" s="16" t="str">
        <f t="shared" si="1"/>
        <v/>
      </c>
      <c r="M20" s="17"/>
      <c r="N20" s="17"/>
      <c r="O20" s="16" t="str">
        <f t="shared" si="5"/>
        <v/>
      </c>
      <c r="P20" s="16" t="str">
        <f t="shared" si="2"/>
        <v/>
      </c>
      <c r="Q20" s="17" t="str">
        <f t="shared" si="3"/>
        <v/>
      </c>
      <c r="R20" s="18">
        <f t="shared" si="4"/>
        <v>0</v>
      </c>
      <c r="S20" s="14"/>
    </row>
    <row r="21" spans="1:19" s="19" customFormat="1">
      <c r="A21" s="11">
        <v>11</v>
      </c>
      <c r="B21" s="29" t="s">
        <v>72</v>
      </c>
      <c r="C21" s="32" t="s">
        <v>73</v>
      </c>
      <c r="D21" s="33" t="s">
        <v>39</v>
      </c>
      <c r="E21" s="12">
        <v>0</v>
      </c>
      <c r="F21" s="13"/>
      <c r="G21" s="14"/>
      <c r="H21" s="14">
        <v>0</v>
      </c>
      <c r="I21" s="14"/>
      <c r="J21" s="14"/>
      <c r="K21" s="15">
        <f t="shared" si="0"/>
        <v>0</v>
      </c>
      <c r="L21" s="16" t="str">
        <f t="shared" si="1"/>
        <v/>
      </c>
      <c r="M21" s="17"/>
      <c r="N21" s="17"/>
      <c r="O21" s="16" t="str">
        <f t="shared" si="5"/>
        <v/>
      </c>
      <c r="P21" s="16" t="str">
        <f t="shared" si="2"/>
        <v/>
      </c>
      <c r="Q21" s="17" t="str">
        <f t="shared" si="3"/>
        <v/>
      </c>
      <c r="R21" s="18">
        <f t="shared" si="4"/>
        <v>0</v>
      </c>
      <c r="S21" s="14"/>
    </row>
    <row r="22" spans="1:19" s="19" customFormat="1">
      <c r="A22" s="11">
        <v>12</v>
      </c>
      <c r="B22" s="29" t="s">
        <v>74</v>
      </c>
      <c r="C22" s="32" t="s">
        <v>75</v>
      </c>
      <c r="D22" s="33" t="s">
        <v>76</v>
      </c>
      <c r="E22" s="12">
        <v>7</v>
      </c>
      <c r="F22" s="13"/>
      <c r="G22" s="14"/>
      <c r="H22" s="14">
        <v>0</v>
      </c>
      <c r="I22" s="14"/>
      <c r="J22" s="14"/>
      <c r="K22" s="15">
        <f t="shared" si="0"/>
        <v>2.3333333333333335</v>
      </c>
      <c r="L22" s="16" t="str">
        <f t="shared" si="1"/>
        <v/>
      </c>
      <c r="M22" s="17"/>
      <c r="N22" s="17"/>
      <c r="O22" s="16" t="str">
        <f t="shared" si="5"/>
        <v/>
      </c>
      <c r="P22" s="16" t="str">
        <f t="shared" si="2"/>
        <v/>
      </c>
      <c r="Q22" s="17" t="str">
        <f t="shared" si="3"/>
        <v/>
      </c>
      <c r="R22" s="18">
        <f t="shared" si="4"/>
        <v>0</v>
      </c>
      <c r="S22" s="14"/>
    </row>
    <row r="23" spans="1:19" s="19" customFormat="1">
      <c r="A23" s="11">
        <v>13</v>
      </c>
      <c r="B23" s="29" t="s">
        <v>77</v>
      </c>
      <c r="C23" s="32" t="s">
        <v>78</v>
      </c>
      <c r="D23" s="33" t="s">
        <v>79</v>
      </c>
      <c r="E23" s="12">
        <v>0</v>
      </c>
      <c r="F23" s="13"/>
      <c r="G23" s="14"/>
      <c r="H23" s="14">
        <v>0</v>
      </c>
      <c r="I23" s="14"/>
      <c r="J23" s="14"/>
      <c r="K23" s="15">
        <f t="shared" si="0"/>
        <v>0</v>
      </c>
      <c r="L23" s="16" t="str">
        <f t="shared" si="1"/>
        <v/>
      </c>
      <c r="M23" s="17"/>
      <c r="N23" s="17"/>
      <c r="O23" s="16" t="str">
        <f t="shared" si="5"/>
        <v/>
      </c>
      <c r="P23" s="16" t="str">
        <f t="shared" si="2"/>
        <v/>
      </c>
      <c r="Q23" s="17" t="str">
        <f t="shared" si="3"/>
        <v/>
      </c>
      <c r="R23" s="18">
        <f t="shared" si="4"/>
        <v>0</v>
      </c>
      <c r="S23" s="14"/>
    </row>
    <row r="24" spans="1:19" s="19" customFormat="1">
      <c r="A24" s="11">
        <v>14</v>
      </c>
      <c r="B24" s="29" t="s">
        <v>80</v>
      </c>
      <c r="C24" s="35" t="s">
        <v>81</v>
      </c>
      <c r="D24" s="33" t="s">
        <v>82</v>
      </c>
      <c r="E24" s="12">
        <v>0</v>
      </c>
      <c r="F24" s="13"/>
      <c r="G24" s="14"/>
      <c r="H24" s="14">
        <v>0</v>
      </c>
      <c r="I24" s="14"/>
      <c r="J24" s="14"/>
      <c r="K24" s="15">
        <f t="shared" si="0"/>
        <v>0</v>
      </c>
      <c r="L24" s="16" t="str">
        <f t="shared" si="1"/>
        <v/>
      </c>
      <c r="M24" s="17"/>
      <c r="N24" s="17"/>
      <c r="O24" s="16" t="str">
        <f t="shared" si="5"/>
        <v/>
      </c>
      <c r="P24" s="16" t="str">
        <f t="shared" si="2"/>
        <v/>
      </c>
      <c r="Q24" s="17" t="str">
        <f t="shared" si="3"/>
        <v/>
      </c>
      <c r="R24" s="18">
        <f t="shared" si="4"/>
        <v>0</v>
      </c>
      <c r="S24" s="14"/>
    </row>
    <row r="25" spans="1:19" s="19" customFormat="1">
      <c r="A25" s="11">
        <v>15</v>
      </c>
      <c r="B25" s="31" t="s">
        <v>83</v>
      </c>
      <c r="C25" s="32" t="s">
        <v>84</v>
      </c>
      <c r="D25" s="33" t="s">
        <v>85</v>
      </c>
      <c r="E25" s="12">
        <v>8</v>
      </c>
      <c r="F25" s="13"/>
      <c r="G25" s="14"/>
      <c r="H25" s="14">
        <v>3</v>
      </c>
      <c r="I25" s="14"/>
      <c r="J25" s="14"/>
      <c r="K25" s="15">
        <f t="shared" ref="K25:K39" si="6">(E25+H25*2)/3</f>
        <v>4.666666666666667</v>
      </c>
      <c r="L25" s="16" t="str">
        <f t="shared" ref="L25:L39" si="7">IF(K25&lt;3,"","x")</f>
        <v>x</v>
      </c>
      <c r="M25" s="17">
        <v>1</v>
      </c>
      <c r="N25" s="17"/>
      <c r="O25" s="16">
        <f t="shared" ref="O25:O39" si="8">IF(M25&lt;&gt;"",(K25*4+M25*6)/10,"")</f>
        <v>2.4666666666666668</v>
      </c>
      <c r="P25" s="16" t="str">
        <f t="shared" ref="P25:P39" si="9">IF(N25&lt;&gt;"",(K25*4+N25*6)/10,"")</f>
        <v/>
      </c>
      <c r="Q25" s="17" t="str">
        <f t="shared" ref="Q25:Q39" si="10">IF(L25="x",IF(AND(O25&gt;=5,M25&gt;=3),"x",IF(AND(P25&gt;=5,N25&gt;=3),"x","")),"")</f>
        <v/>
      </c>
      <c r="R25" s="18">
        <f t="shared" ref="R25:R39" si="11">MAX(O25:P25)</f>
        <v>2.4666666666666668</v>
      </c>
      <c r="S25" s="14"/>
    </row>
    <row r="26" spans="1:19" s="19" customFormat="1">
      <c r="A26" s="11">
        <v>16</v>
      </c>
      <c r="B26" s="29" t="s">
        <v>86</v>
      </c>
      <c r="C26" s="32" t="s">
        <v>42</v>
      </c>
      <c r="D26" s="33" t="s">
        <v>87</v>
      </c>
      <c r="E26" s="12">
        <v>8</v>
      </c>
      <c r="F26" s="13"/>
      <c r="G26" s="14"/>
      <c r="H26" s="14">
        <v>5</v>
      </c>
      <c r="I26" s="14"/>
      <c r="J26" s="14"/>
      <c r="K26" s="15">
        <f t="shared" si="6"/>
        <v>6</v>
      </c>
      <c r="L26" s="16" t="str">
        <f t="shared" si="7"/>
        <v>x</v>
      </c>
      <c r="M26" s="17">
        <v>0</v>
      </c>
      <c r="N26" s="17"/>
      <c r="O26" s="16">
        <f t="shared" si="8"/>
        <v>2.4</v>
      </c>
      <c r="P26" s="16" t="str">
        <f t="shared" si="9"/>
        <v/>
      </c>
      <c r="Q26" s="17" t="str">
        <f t="shared" si="10"/>
        <v/>
      </c>
      <c r="R26" s="18">
        <f t="shared" si="11"/>
        <v>2.4</v>
      </c>
      <c r="S26" s="14"/>
    </row>
    <row r="27" spans="1:19" s="19" customFormat="1">
      <c r="A27" s="11">
        <v>17</v>
      </c>
      <c r="B27" s="31" t="s">
        <v>88</v>
      </c>
      <c r="C27" s="32" t="s">
        <v>42</v>
      </c>
      <c r="D27" s="33" t="s">
        <v>89</v>
      </c>
      <c r="E27" s="12">
        <v>9</v>
      </c>
      <c r="F27" s="13"/>
      <c r="G27" s="14"/>
      <c r="H27" s="14">
        <v>7</v>
      </c>
      <c r="I27" s="14"/>
      <c r="J27" s="14"/>
      <c r="K27" s="15">
        <f t="shared" si="6"/>
        <v>7.666666666666667</v>
      </c>
      <c r="L27" s="16" t="str">
        <f t="shared" si="7"/>
        <v>x</v>
      </c>
      <c r="M27" s="17">
        <v>5</v>
      </c>
      <c r="N27" s="17"/>
      <c r="O27" s="16">
        <f t="shared" si="8"/>
        <v>6.0666666666666673</v>
      </c>
      <c r="P27" s="16" t="str">
        <f t="shared" si="9"/>
        <v/>
      </c>
      <c r="Q27" s="17" t="str">
        <f t="shared" si="10"/>
        <v>x</v>
      </c>
      <c r="R27" s="18">
        <f t="shared" si="11"/>
        <v>6.0666666666666673</v>
      </c>
      <c r="S27" s="14"/>
    </row>
    <row r="28" spans="1:19" s="19" customFormat="1">
      <c r="A28" s="11">
        <v>18</v>
      </c>
      <c r="B28" s="29" t="s">
        <v>90</v>
      </c>
      <c r="C28" s="32" t="s">
        <v>91</v>
      </c>
      <c r="D28" s="33" t="s">
        <v>92</v>
      </c>
      <c r="E28" s="12">
        <v>8</v>
      </c>
      <c r="F28" s="13"/>
      <c r="G28" s="14"/>
      <c r="H28" s="14">
        <v>0</v>
      </c>
      <c r="I28" s="14"/>
      <c r="J28" s="14"/>
      <c r="K28" s="15">
        <f t="shared" si="6"/>
        <v>2.6666666666666665</v>
      </c>
      <c r="L28" s="16" t="str">
        <f t="shared" si="7"/>
        <v/>
      </c>
      <c r="M28" s="17"/>
      <c r="N28" s="17"/>
      <c r="O28" s="16" t="str">
        <f t="shared" si="8"/>
        <v/>
      </c>
      <c r="P28" s="16" t="str">
        <f t="shared" si="9"/>
        <v/>
      </c>
      <c r="Q28" s="17" t="str">
        <f t="shared" si="10"/>
        <v/>
      </c>
      <c r="R28" s="18">
        <f t="shared" si="11"/>
        <v>0</v>
      </c>
      <c r="S28" s="14"/>
    </row>
    <row r="29" spans="1:19" s="19" customFormat="1">
      <c r="A29" s="11">
        <v>19</v>
      </c>
      <c r="B29" s="31" t="s">
        <v>93</v>
      </c>
      <c r="C29" s="32" t="s">
        <v>43</v>
      </c>
      <c r="D29" s="34" t="s">
        <v>94</v>
      </c>
      <c r="E29" s="12">
        <v>8</v>
      </c>
      <c r="F29" s="13"/>
      <c r="G29" s="14"/>
      <c r="H29" s="14">
        <v>5</v>
      </c>
      <c r="I29" s="14"/>
      <c r="J29" s="14"/>
      <c r="K29" s="15">
        <f t="shared" si="6"/>
        <v>6</v>
      </c>
      <c r="L29" s="16" t="str">
        <f t="shared" si="7"/>
        <v>x</v>
      </c>
      <c r="M29" s="17">
        <v>5</v>
      </c>
      <c r="N29" s="17"/>
      <c r="O29" s="16">
        <f t="shared" si="8"/>
        <v>5.4</v>
      </c>
      <c r="P29" s="16" t="str">
        <f t="shared" si="9"/>
        <v/>
      </c>
      <c r="Q29" s="17" t="str">
        <f t="shared" si="10"/>
        <v>x</v>
      </c>
      <c r="R29" s="18">
        <f t="shared" si="11"/>
        <v>5.4</v>
      </c>
      <c r="S29" s="14"/>
    </row>
    <row r="30" spans="1:19" s="19" customFormat="1">
      <c r="A30" s="11">
        <v>20</v>
      </c>
      <c r="B30" s="29" t="s">
        <v>95</v>
      </c>
      <c r="C30" s="32" t="s">
        <v>96</v>
      </c>
      <c r="D30" s="33" t="s">
        <v>97</v>
      </c>
      <c r="E30" s="12">
        <v>3</v>
      </c>
      <c r="F30" s="13"/>
      <c r="G30" s="14"/>
      <c r="H30" s="14">
        <v>0</v>
      </c>
      <c r="I30" s="14"/>
      <c r="J30" s="14"/>
      <c r="K30" s="15">
        <f t="shared" si="6"/>
        <v>1</v>
      </c>
      <c r="L30" s="16" t="str">
        <f t="shared" si="7"/>
        <v/>
      </c>
      <c r="M30" s="17"/>
      <c r="N30" s="17"/>
      <c r="O30" s="16" t="str">
        <f t="shared" si="8"/>
        <v/>
      </c>
      <c r="P30" s="16" t="str">
        <f t="shared" si="9"/>
        <v/>
      </c>
      <c r="Q30" s="17" t="str">
        <f t="shared" si="10"/>
        <v/>
      </c>
      <c r="R30" s="18">
        <f t="shared" si="11"/>
        <v>0</v>
      </c>
      <c r="S30" s="14"/>
    </row>
    <row r="31" spans="1:19" s="19" customFormat="1">
      <c r="A31" s="11">
        <v>21</v>
      </c>
      <c r="B31" s="29" t="s">
        <v>98</v>
      </c>
      <c r="C31" s="32" t="s">
        <v>99</v>
      </c>
      <c r="D31" s="33" t="s">
        <v>100</v>
      </c>
      <c r="E31" s="12">
        <v>8</v>
      </c>
      <c r="F31" s="13"/>
      <c r="G31" s="14"/>
      <c r="H31" s="14">
        <v>3</v>
      </c>
      <c r="I31" s="14"/>
      <c r="J31" s="14"/>
      <c r="K31" s="15">
        <f t="shared" si="6"/>
        <v>4.666666666666667</v>
      </c>
      <c r="L31" s="16" t="str">
        <f t="shared" si="7"/>
        <v>x</v>
      </c>
      <c r="M31" s="17">
        <v>0</v>
      </c>
      <c r="N31" s="17"/>
      <c r="O31" s="16">
        <f>IF(M31&lt;&gt;"",(K31*4+M31*6)/10,"")</f>
        <v>1.8666666666666667</v>
      </c>
      <c r="P31" s="16" t="str">
        <f t="shared" si="9"/>
        <v/>
      </c>
      <c r="Q31" s="17" t="str">
        <f t="shared" si="10"/>
        <v/>
      </c>
      <c r="R31" s="18">
        <f t="shared" si="11"/>
        <v>1.8666666666666667</v>
      </c>
      <c r="S31" s="14"/>
    </row>
    <row r="32" spans="1:19" s="19" customFormat="1">
      <c r="A32" s="11">
        <v>22</v>
      </c>
      <c r="B32" s="31" t="s">
        <v>101</v>
      </c>
      <c r="C32" s="36" t="s">
        <v>102</v>
      </c>
      <c r="D32" s="33" t="s">
        <v>103</v>
      </c>
      <c r="E32" s="12">
        <v>8</v>
      </c>
      <c r="F32" s="13"/>
      <c r="G32" s="14"/>
      <c r="H32" s="14">
        <v>5</v>
      </c>
      <c r="I32" s="14"/>
      <c r="J32" s="14"/>
      <c r="K32" s="15">
        <f t="shared" si="6"/>
        <v>6</v>
      </c>
      <c r="L32" s="16" t="str">
        <f t="shared" si="7"/>
        <v>x</v>
      </c>
      <c r="M32" s="17">
        <v>2.5</v>
      </c>
      <c r="N32" s="17"/>
      <c r="O32" s="16">
        <f t="shared" si="8"/>
        <v>3.9</v>
      </c>
      <c r="P32" s="16" t="str">
        <f t="shared" si="9"/>
        <v/>
      </c>
      <c r="Q32" s="17" t="str">
        <f t="shared" si="10"/>
        <v/>
      </c>
      <c r="R32" s="18">
        <f t="shared" si="11"/>
        <v>3.9</v>
      </c>
      <c r="S32" s="14"/>
    </row>
    <row r="33" spans="1:19" s="19" customFormat="1">
      <c r="A33" s="11">
        <v>23</v>
      </c>
      <c r="B33" s="37" t="s">
        <v>27</v>
      </c>
      <c r="C33" s="36" t="s">
        <v>104</v>
      </c>
      <c r="D33" s="33" t="s">
        <v>105</v>
      </c>
      <c r="E33" s="12">
        <v>9</v>
      </c>
      <c r="F33" s="13"/>
      <c r="G33" s="14"/>
      <c r="H33" s="14">
        <v>5</v>
      </c>
      <c r="I33" s="14"/>
      <c r="J33" s="14"/>
      <c r="K33" s="15">
        <f t="shared" si="6"/>
        <v>6.333333333333333</v>
      </c>
      <c r="L33" s="16" t="str">
        <f t="shared" si="7"/>
        <v>x</v>
      </c>
      <c r="M33" s="17">
        <v>4</v>
      </c>
      <c r="N33" s="17"/>
      <c r="O33" s="16">
        <f t="shared" si="8"/>
        <v>4.9333333333333327</v>
      </c>
      <c r="P33" s="16" t="str">
        <f t="shared" si="9"/>
        <v/>
      </c>
      <c r="Q33" s="17" t="str">
        <f t="shared" si="10"/>
        <v/>
      </c>
      <c r="R33" s="18">
        <f t="shared" si="11"/>
        <v>4.9333333333333327</v>
      </c>
      <c r="S33" s="14"/>
    </row>
    <row r="34" spans="1:19" s="19" customFormat="1">
      <c r="A34" s="11">
        <v>24</v>
      </c>
      <c r="B34" s="31" t="s">
        <v>106</v>
      </c>
      <c r="C34" s="32" t="s">
        <v>107</v>
      </c>
      <c r="D34" s="33" t="s">
        <v>108</v>
      </c>
      <c r="E34" s="12">
        <v>7</v>
      </c>
      <c r="F34" s="13"/>
      <c r="G34" s="14"/>
      <c r="H34" s="14">
        <v>0</v>
      </c>
      <c r="I34" s="14"/>
      <c r="J34" s="14"/>
      <c r="K34" s="15">
        <f t="shared" si="6"/>
        <v>2.3333333333333335</v>
      </c>
      <c r="L34" s="16" t="str">
        <f t="shared" si="7"/>
        <v/>
      </c>
      <c r="M34" s="17"/>
      <c r="N34" s="17"/>
      <c r="O34" s="16" t="str">
        <f t="shared" si="8"/>
        <v/>
      </c>
      <c r="P34" s="16" t="str">
        <f t="shared" si="9"/>
        <v/>
      </c>
      <c r="Q34" s="17" t="str">
        <f t="shared" si="10"/>
        <v/>
      </c>
      <c r="R34" s="18">
        <f t="shared" si="11"/>
        <v>0</v>
      </c>
      <c r="S34" s="14"/>
    </row>
    <row r="35" spans="1:19" s="19" customFormat="1">
      <c r="A35" s="11">
        <v>25</v>
      </c>
      <c r="B35" s="31" t="s">
        <v>109</v>
      </c>
      <c r="C35" s="32" t="s">
        <v>107</v>
      </c>
      <c r="D35" s="33" t="s">
        <v>110</v>
      </c>
      <c r="E35" s="12">
        <v>8</v>
      </c>
      <c r="F35" s="13"/>
      <c r="G35" s="14"/>
      <c r="H35" s="14">
        <v>5</v>
      </c>
      <c r="I35" s="14"/>
      <c r="J35" s="14"/>
      <c r="K35" s="15">
        <f t="shared" si="6"/>
        <v>6</v>
      </c>
      <c r="L35" s="16" t="str">
        <f t="shared" si="7"/>
        <v>x</v>
      </c>
      <c r="M35" s="17">
        <v>0</v>
      </c>
      <c r="N35" s="17"/>
      <c r="O35" s="16">
        <f t="shared" si="8"/>
        <v>2.4</v>
      </c>
      <c r="P35" s="16" t="str">
        <f t="shared" si="9"/>
        <v/>
      </c>
      <c r="Q35" s="17" t="str">
        <f t="shared" si="10"/>
        <v/>
      </c>
      <c r="R35" s="18">
        <f t="shared" si="11"/>
        <v>2.4</v>
      </c>
      <c r="S35" s="14"/>
    </row>
    <row r="36" spans="1:19" s="19" customFormat="1">
      <c r="A36" s="11">
        <v>26</v>
      </c>
      <c r="B36" s="31" t="s">
        <v>111</v>
      </c>
      <c r="C36" s="32" t="s">
        <v>29</v>
      </c>
      <c r="D36" s="33" t="s">
        <v>112</v>
      </c>
      <c r="E36" s="12">
        <v>8</v>
      </c>
      <c r="F36" s="13"/>
      <c r="G36" s="14"/>
      <c r="H36" s="14">
        <v>0</v>
      </c>
      <c r="I36" s="14"/>
      <c r="J36" s="14"/>
      <c r="K36" s="15">
        <f t="shared" si="6"/>
        <v>2.6666666666666665</v>
      </c>
      <c r="L36" s="16" t="str">
        <f t="shared" si="7"/>
        <v/>
      </c>
      <c r="M36" s="17"/>
      <c r="N36" s="17"/>
      <c r="O36" s="16" t="str">
        <f t="shared" si="8"/>
        <v/>
      </c>
      <c r="P36" s="16" t="str">
        <f t="shared" si="9"/>
        <v/>
      </c>
      <c r="Q36" s="17" t="str">
        <f t="shared" si="10"/>
        <v/>
      </c>
      <c r="R36" s="18">
        <f t="shared" si="11"/>
        <v>0</v>
      </c>
      <c r="S36" s="14"/>
    </row>
    <row r="37" spans="1:19" s="19" customFormat="1">
      <c r="A37" s="11">
        <v>27</v>
      </c>
      <c r="B37" s="31" t="s">
        <v>113</v>
      </c>
      <c r="C37" s="32" t="s">
        <v>114</v>
      </c>
      <c r="D37" s="33" t="s">
        <v>115</v>
      </c>
      <c r="E37" s="12">
        <v>5</v>
      </c>
      <c r="F37" s="13"/>
      <c r="G37" s="14"/>
      <c r="H37" s="14">
        <v>0</v>
      </c>
      <c r="I37" s="14"/>
      <c r="J37" s="14"/>
      <c r="K37" s="15">
        <f t="shared" si="6"/>
        <v>1.6666666666666667</v>
      </c>
      <c r="L37" s="16" t="str">
        <f t="shared" si="7"/>
        <v/>
      </c>
      <c r="M37" s="17"/>
      <c r="N37" s="17"/>
      <c r="O37" s="16" t="str">
        <f t="shared" si="8"/>
        <v/>
      </c>
      <c r="P37" s="16" t="str">
        <f t="shared" si="9"/>
        <v/>
      </c>
      <c r="Q37" s="17" t="str">
        <f t="shared" si="10"/>
        <v/>
      </c>
      <c r="R37" s="18">
        <f t="shared" si="11"/>
        <v>0</v>
      </c>
      <c r="S37" s="14"/>
    </row>
    <row r="38" spans="1:19" s="19" customFormat="1">
      <c r="A38" s="11">
        <v>28</v>
      </c>
      <c r="B38" s="31" t="s">
        <v>116</v>
      </c>
      <c r="C38" s="32" t="s">
        <v>117</v>
      </c>
      <c r="D38" s="33" t="s">
        <v>118</v>
      </c>
      <c r="E38" s="12">
        <v>8</v>
      </c>
      <c r="F38" s="13"/>
      <c r="G38" s="14"/>
      <c r="H38" s="14">
        <v>4</v>
      </c>
      <c r="I38" s="14"/>
      <c r="J38" s="14"/>
      <c r="K38" s="15">
        <f t="shared" si="6"/>
        <v>5.333333333333333</v>
      </c>
      <c r="L38" s="16" t="str">
        <f t="shared" si="7"/>
        <v>x</v>
      </c>
      <c r="M38" s="17">
        <v>3.5</v>
      </c>
      <c r="N38" s="17"/>
      <c r="O38" s="16">
        <f t="shared" si="8"/>
        <v>4.2333333333333325</v>
      </c>
      <c r="P38" s="16" t="str">
        <f t="shared" si="9"/>
        <v/>
      </c>
      <c r="Q38" s="17" t="str">
        <f t="shared" si="10"/>
        <v/>
      </c>
      <c r="R38" s="18">
        <f t="shared" si="11"/>
        <v>4.2333333333333325</v>
      </c>
      <c r="S38" s="14"/>
    </row>
    <row r="39" spans="1:19" s="19" customFormat="1">
      <c r="A39" s="11">
        <v>29</v>
      </c>
      <c r="B39" s="31" t="s">
        <v>119</v>
      </c>
      <c r="C39" s="32" t="s">
        <v>120</v>
      </c>
      <c r="D39" s="33" t="s">
        <v>121</v>
      </c>
      <c r="E39" s="12">
        <v>8</v>
      </c>
      <c r="F39" s="13"/>
      <c r="G39" s="14"/>
      <c r="H39" s="14">
        <v>3</v>
      </c>
      <c r="I39" s="14"/>
      <c r="J39" s="14"/>
      <c r="K39" s="15">
        <f t="shared" si="6"/>
        <v>4.666666666666667</v>
      </c>
      <c r="L39" s="16" t="str">
        <f t="shared" si="7"/>
        <v>x</v>
      </c>
      <c r="M39" s="17">
        <v>3.5</v>
      </c>
      <c r="N39" s="17"/>
      <c r="O39" s="16">
        <f t="shared" si="8"/>
        <v>3.9666666666666672</v>
      </c>
      <c r="P39" s="16" t="str">
        <f t="shared" si="9"/>
        <v/>
      </c>
      <c r="Q39" s="17" t="str">
        <f t="shared" si="10"/>
        <v/>
      </c>
      <c r="R39" s="18">
        <f t="shared" si="11"/>
        <v>3.9666666666666672</v>
      </c>
      <c r="S39" s="14"/>
    </row>
    <row r="40" spans="1:19" s="19" customFormat="1">
      <c r="A40" s="11">
        <v>30</v>
      </c>
      <c r="B40" s="31" t="s">
        <v>122</v>
      </c>
      <c r="C40" s="32" t="s">
        <v>30</v>
      </c>
      <c r="D40" s="33" t="s">
        <v>110</v>
      </c>
      <c r="E40" s="12">
        <v>7</v>
      </c>
      <c r="F40" s="13"/>
      <c r="G40" s="14"/>
      <c r="H40" s="14">
        <v>0</v>
      </c>
      <c r="I40" s="14"/>
      <c r="J40" s="14"/>
      <c r="K40" s="15">
        <f t="shared" si="0"/>
        <v>2.3333333333333335</v>
      </c>
      <c r="L40" s="16" t="str">
        <f t="shared" si="1"/>
        <v/>
      </c>
      <c r="M40" s="17"/>
      <c r="N40" s="17"/>
      <c r="O40" s="16" t="str">
        <f t="shared" si="5"/>
        <v/>
      </c>
      <c r="P40" s="16" t="str">
        <f t="shared" si="2"/>
        <v/>
      </c>
      <c r="Q40" s="17" t="str">
        <f t="shared" si="3"/>
        <v/>
      </c>
      <c r="R40" s="18">
        <f t="shared" si="4"/>
        <v>0</v>
      </c>
      <c r="S40" s="14"/>
    </row>
    <row r="41" spans="1:19" s="19" customFormat="1">
      <c r="A41" s="11">
        <v>31</v>
      </c>
      <c r="B41" s="31" t="s">
        <v>123</v>
      </c>
      <c r="C41" s="32" t="s">
        <v>124</v>
      </c>
      <c r="D41" s="33" t="s">
        <v>125</v>
      </c>
      <c r="E41" s="12">
        <v>10</v>
      </c>
      <c r="F41" s="13"/>
      <c r="G41" s="14"/>
      <c r="H41" s="14">
        <v>8</v>
      </c>
      <c r="I41" s="14"/>
      <c r="J41" s="14"/>
      <c r="K41" s="15">
        <f t="shared" si="0"/>
        <v>8.6666666666666661</v>
      </c>
      <c r="L41" s="16" t="str">
        <f t="shared" si="1"/>
        <v>x</v>
      </c>
      <c r="M41" s="17">
        <v>3</v>
      </c>
      <c r="N41" s="17"/>
      <c r="O41" s="16">
        <f t="shared" si="5"/>
        <v>5.2666666666666666</v>
      </c>
      <c r="P41" s="16" t="str">
        <f t="shared" si="2"/>
        <v/>
      </c>
      <c r="Q41" s="17" t="str">
        <f t="shared" si="3"/>
        <v>x</v>
      </c>
      <c r="R41" s="18">
        <f t="shared" si="4"/>
        <v>5.2666666666666666</v>
      </c>
      <c r="S41" s="14"/>
    </row>
    <row r="42" spans="1:19" s="19" customFormat="1">
      <c r="A42" s="11">
        <v>32</v>
      </c>
      <c r="B42" s="31" t="s">
        <v>126</v>
      </c>
      <c r="C42" s="32" t="s">
        <v>127</v>
      </c>
      <c r="D42" s="33" t="s">
        <v>128</v>
      </c>
      <c r="E42" s="12">
        <v>9</v>
      </c>
      <c r="F42" s="13"/>
      <c r="G42" s="14"/>
      <c r="H42" s="14">
        <v>6</v>
      </c>
      <c r="I42" s="14"/>
      <c r="J42" s="14"/>
      <c r="K42" s="15">
        <f t="shared" si="0"/>
        <v>7</v>
      </c>
      <c r="L42" s="16" t="str">
        <f t="shared" si="1"/>
        <v>x</v>
      </c>
      <c r="M42" s="17">
        <v>3.5</v>
      </c>
      <c r="N42" s="17"/>
      <c r="O42" s="16">
        <f t="shared" si="5"/>
        <v>4.9000000000000004</v>
      </c>
      <c r="P42" s="16" t="str">
        <f t="shared" si="2"/>
        <v/>
      </c>
      <c r="Q42" s="17" t="str">
        <f t="shared" si="3"/>
        <v/>
      </c>
      <c r="R42" s="18">
        <f t="shared" si="4"/>
        <v>4.9000000000000004</v>
      </c>
      <c r="S42" s="14"/>
    </row>
    <row r="43" spans="1:19" s="19" customFormat="1">
      <c r="A43" s="11">
        <v>33</v>
      </c>
      <c r="B43" s="31" t="s">
        <v>129</v>
      </c>
      <c r="C43" s="32" t="s">
        <v>127</v>
      </c>
      <c r="D43" s="33" t="s">
        <v>130</v>
      </c>
      <c r="E43" s="12">
        <v>8</v>
      </c>
      <c r="F43" s="13"/>
      <c r="G43" s="14"/>
      <c r="H43" s="14">
        <v>5</v>
      </c>
      <c r="I43" s="14"/>
      <c r="J43" s="14"/>
      <c r="K43" s="15">
        <f t="shared" si="0"/>
        <v>6</v>
      </c>
      <c r="L43" s="16" t="str">
        <f t="shared" si="1"/>
        <v>x</v>
      </c>
      <c r="M43" s="17">
        <v>1</v>
      </c>
      <c r="N43" s="17"/>
      <c r="O43" s="16">
        <f t="shared" si="5"/>
        <v>3</v>
      </c>
      <c r="P43" s="16" t="str">
        <f t="shared" si="2"/>
        <v/>
      </c>
      <c r="Q43" s="17" t="str">
        <f t="shared" si="3"/>
        <v/>
      </c>
      <c r="R43" s="18">
        <f t="shared" si="4"/>
        <v>3</v>
      </c>
      <c r="S43" s="14"/>
    </row>
    <row r="44" spans="1:19" s="19" customFormat="1">
      <c r="A44" s="11">
        <v>34</v>
      </c>
      <c r="B44" s="31" t="s">
        <v>131</v>
      </c>
      <c r="C44" s="32" t="s">
        <v>132</v>
      </c>
      <c r="D44" s="33" t="s">
        <v>133</v>
      </c>
      <c r="E44" s="12">
        <v>0</v>
      </c>
      <c r="F44" s="13"/>
      <c r="G44" s="14"/>
      <c r="H44" s="14">
        <v>0</v>
      </c>
      <c r="I44" s="14"/>
      <c r="J44" s="14"/>
      <c r="K44" s="15">
        <f t="shared" si="0"/>
        <v>0</v>
      </c>
      <c r="L44" s="16" t="str">
        <f t="shared" si="1"/>
        <v/>
      </c>
      <c r="M44" s="17"/>
      <c r="N44" s="17"/>
      <c r="O44" s="16" t="str">
        <f t="shared" si="5"/>
        <v/>
      </c>
      <c r="P44" s="16" t="str">
        <f t="shared" si="2"/>
        <v/>
      </c>
      <c r="Q44" s="17" t="str">
        <f t="shared" si="3"/>
        <v/>
      </c>
      <c r="R44" s="18">
        <f t="shared" si="4"/>
        <v>0</v>
      </c>
      <c r="S44" s="14"/>
    </row>
    <row r="45" spans="1:19" s="19" customFormat="1">
      <c r="A45" s="11">
        <v>35</v>
      </c>
      <c r="B45" s="31" t="s">
        <v>134</v>
      </c>
      <c r="C45" s="32" t="s">
        <v>135</v>
      </c>
      <c r="D45" s="33" t="s">
        <v>136</v>
      </c>
      <c r="E45" s="12">
        <v>9</v>
      </c>
      <c r="F45" s="13"/>
      <c r="G45" s="14"/>
      <c r="H45" s="14">
        <v>7</v>
      </c>
      <c r="I45" s="14"/>
      <c r="J45" s="14"/>
      <c r="K45" s="15">
        <f t="shared" si="0"/>
        <v>7.666666666666667</v>
      </c>
      <c r="L45" s="16" t="str">
        <f t="shared" si="1"/>
        <v>x</v>
      </c>
      <c r="M45" s="17">
        <v>1</v>
      </c>
      <c r="N45" s="17"/>
      <c r="O45" s="16">
        <f t="shared" si="5"/>
        <v>3.666666666666667</v>
      </c>
      <c r="P45" s="16" t="str">
        <f t="shared" si="2"/>
        <v/>
      </c>
      <c r="Q45" s="17" t="str">
        <f t="shared" si="3"/>
        <v/>
      </c>
      <c r="R45" s="18">
        <f t="shared" si="4"/>
        <v>3.666666666666667</v>
      </c>
      <c r="S45" s="14"/>
    </row>
    <row r="46" spans="1:19" s="19" customFormat="1">
      <c r="A46" s="11">
        <v>36</v>
      </c>
      <c r="B46" s="31" t="s">
        <v>137</v>
      </c>
      <c r="C46" s="32" t="s">
        <v>31</v>
      </c>
      <c r="D46" s="33" t="s">
        <v>138</v>
      </c>
      <c r="E46" s="12">
        <v>9</v>
      </c>
      <c r="F46" s="13"/>
      <c r="G46" s="14"/>
      <c r="H46" s="14">
        <v>0</v>
      </c>
      <c r="I46" s="14"/>
      <c r="J46" s="14"/>
      <c r="K46" s="15">
        <f t="shared" si="0"/>
        <v>3</v>
      </c>
      <c r="L46" s="16" t="str">
        <f t="shared" si="1"/>
        <v>x</v>
      </c>
      <c r="M46" s="17">
        <v>1</v>
      </c>
      <c r="N46" s="17"/>
      <c r="O46" s="16">
        <f t="shared" si="5"/>
        <v>1.8</v>
      </c>
      <c r="P46" s="16" t="str">
        <f t="shared" si="2"/>
        <v/>
      </c>
      <c r="Q46" s="17" t="str">
        <f t="shared" si="3"/>
        <v/>
      </c>
      <c r="R46" s="18">
        <f t="shared" si="4"/>
        <v>1.8</v>
      </c>
      <c r="S46" s="14"/>
    </row>
    <row r="47" spans="1:19" s="19" customFormat="1">
      <c r="A47" s="11"/>
      <c r="B47" s="27"/>
      <c r="C47" s="28"/>
      <c r="D47" s="30"/>
      <c r="E47" s="12"/>
      <c r="F47" s="13"/>
      <c r="G47" s="14"/>
      <c r="H47" s="14"/>
      <c r="I47" s="14"/>
      <c r="J47" s="14"/>
      <c r="K47" s="15"/>
      <c r="L47" s="16"/>
      <c r="M47" s="17"/>
      <c r="N47" s="17"/>
      <c r="O47" s="16" t="str">
        <f t="shared" ref="O47" si="12">IF(M47&lt;&gt;"",(K47*4+M47*6)/10,"")</f>
        <v/>
      </c>
      <c r="P47" s="16" t="str">
        <f t="shared" ref="P47" si="13">IF(N47&lt;&gt;"",(K47*4+N47*6)/10,"")</f>
        <v/>
      </c>
      <c r="Q47" s="17" t="str">
        <f t="shared" ref="Q47" si="14">IF(L47="x",IF(AND(O47&gt;=5,M47&gt;=3),"x",IF(AND(P47&gt;=5,N47&gt;=3),"x","")),"")</f>
        <v/>
      </c>
      <c r="R47" s="18"/>
      <c r="S47" s="14"/>
    </row>
    <row r="48" spans="1:19">
      <c r="B48" s="2" t="s">
        <v>32</v>
      </c>
      <c r="C48" s="23">
        <f>COUNT(A11:A47)</f>
        <v>36</v>
      </c>
    </row>
    <row r="49" spans="2:18">
      <c r="M49" s="40" t="s">
        <v>149</v>
      </c>
      <c r="N49" s="40"/>
      <c r="O49" s="40"/>
      <c r="P49" s="40"/>
      <c r="Q49" s="40"/>
      <c r="R49" s="40"/>
    </row>
    <row r="50" spans="2:18">
      <c r="B50" s="2" t="s">
        <v>33</v>
      </c>
      <c r="E50" s="25" t="s">
        <v>34</v>
      </c>
      <c r="M50" s="41" t="s">
        <v>35</v>
      </c>
      <c r="N50" s="41"/>
      <c r="O50" s="41"/>
      <c r="P50" s="41"/>
      <c r="Q50" s="41"/>
      <c r="R50" s="41"/>
    </row>
    <row r="54" spans="2:18">
      <c r="E54" s="1" t="s">
        <v>38</v>
      </c>
      <c r="O54" s="1" t="s">
        <v>36</v>
      </c>
    </row>
  </sheetData>
  <sheetProtection password="CE28" sheet="1" objects="1" scenarios="1"/>
  <autoFilter ref="A10:S50">
    <filterColumn colId="1" showButton="0"/>
  </autoFilter>
  <mergeCells count="19">
    <mergeCell ref="A9:A10"/>
    <mergeCell ref="B9:C10"/>
    <mergeCell ref="D9:D10"/>
    <mergeCell ref="E9:G9"/>
    <mergeCell ref="H9:J9"/>
    <mergeCell ref="A1:D1"/>
    <mergeCell ref="G1:S1"/>
    <mergeCell ref="A2:D2"/>
    <mergeCell ref="G2:S2"/>
    <mergeCell ref="A4:S4"/>
    <mergeCell ref="S9:S10"/>
    <mergeCell ref="M49:R49"/>
    <mergeCell ref="M50:R50"/>
    <mergeCell ref="K9:K10"/>
    <mergeCell ref="L9:L10"/>
    <mergeCell ref="M9:N9"/>
    <mergeCell ref="O9:P9"/>
    <mergeCell ref="Q9:Q10"/>
    <mergeCell ref="R9:R10"/>
  </mergeCells>
  <conditionalFormatting sqref="O11:Q24 O47:Q47 O40:Q42">
    <cfRule type="cellIs" dxfId="51" priority="31" operator="lessThan">
      <formula>5</formula>
    </cfRule>
  </conditionalFormatting>
  <conditionalFormatting sqref="M11:N24 M40:N42">
    <cfRule type="cellIs" dxfId="50" priority="30" operator="lessThan">
      <formula>3</formula>
    </cfRule>
  </conditionalFormatting>
  <conditionalFormatting sqref="K11:K24 K40:K46">
    <cfRule type="cellIs" dxfId="49" priority="29" operator="lessThan">
      <formula>3</formula>
    </cfRule>
  </conditionalFormatting>
  <conditionalFormatting sqref="O43:Q46">
    <cfRule type="cellIs" dxfId="48" priority="19" operator="lessThan">
      <formula>5</formula>
    </cfRule>
  </conditionalFormatting>
  <conditionalFormatting sqref="M43:N46">
    <cfRule type="cellIs" dxfId="47" priority="18" operator="lessThan">
      <formula>3</formula>
    </cfRule>
  </conditionalFormatting>
  <conditionalFormatting sqref="K47">
    <cfRule type="cellIs" dxfId="46" priority="10" operator="lessThan">
      <formula>3</formula>
    </cfRule>
  </conditionalFormatting>
  <conditionalFormatting sqref="M47:N47">
    <cfRule type="cellIs" dxfId="45" priority="8" operator="lessThan">
      <formula>3</formula>
    </cfRule>
  </conditionalFormatting>
  <conditionalFormatting sqref="O25:Q27">
    <cfRule type="cellIs" dxfId="44" priority="7" operator="lessThan">
      <formula>5</formula>
    </cfRule>
  </conditionalFormatting>
  <conditionalFormatting sqref="M25:N27">
    <cfRule type="cellIs" dxfId="43" priority="6" operator="lessThan">
      <formula>3</formula>
    </cfRule>
  </conditionalFormatting>
  <conditionalFormatting sqref="K25:K39">
    <cfRule type="cellIs" dxfId="42" priority="5" operator="lessThan">
      <formula>3</formula>
    </cfRule>
  </conditionalFormatting>
  <conditionalFormatting sqref="O28:Q34">
    <cfRule type="cellIs" dxfId="41" priority="4" operator="lessThan">
      <formula>5</formula>
    </cfRule>
  </conditionalFormatting>
  <conditionalFormatting sqref="M28:N34">
    <cfRule type="cellIs" dxfId="40" priority="3" operator="lessThan">
      <formula>3</formula>
    </cfRule>
  </conditionalFormatting>
  <conditionalFormatting sqref="O35:Q39">
    <cfRule type="cellIs" dxfId="39" priority="2" operator="lessThan">
      <formula>5</formula>
    </cfRule>
  </conditionalFormatting>
  <conditionalFormatting sqref="M35:N39">
    <cfRule type="cellIs" dxfId="38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54"/>
  <sheetViews>
    <sheetView tabSelected="1" topLeftCell="A6" workbookViewId="0">
      <selection activeCell="B24" sqref="B24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48" t="s">
        <v>0</v>
      </c>
      <c r="B1" s="48"/>
      <c r="C1" s="48"/>
      <c r="D1" s="48"/>
      <c r="G1" s="41" t="s">
        <v>1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>
      <c r="A2" s="41" t="s">
        <v>2</v>
      </c>
      <c r="B2" s="41"/>
      <c r="C2" s="41"/>
      <c r="D2" s="41"/>
      <c r="G2" s="41" t="s">
        <v>3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4" spans="1:19" ht="18.75">
      <c r="A4" s="49" t="s">
        <v>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6" spans="1:19">
      <c r="A6" s="2" t="s">
        <v>37</v>
      </c>
      <c r="D6" s="2" t="s">
        <v>144</v>
      </c>
      <c r="M6" s="2" t="s">
        <v>5</v>
      </c>
      <c r="P6" s="3">
        <v>4</v>
      </c>
      <c r="Q6" s="2" t="s">
        <v>6</v>
      </c>
    </row>
    <row r="7" spans="1:19" ht="26.25" customHeight="1">
      <c r="A7" s="2" t="s">
        <v>7</v>
      </c>
      <c r="D7" s="2" t="s">
        <v>8</v>
      </c>
      <c r="E7" s="1" t="s">
        <v>146</v>
      </c>
      <c r="M7" s="4" t="s">
        <v>147</v>
      </c>
    </row>
    <row r="9" spans="1:19">
      <c r="A9" s="47" t="s">
        <v>9</v>
      </c>
      <c r="B9" s="44" t="s">
        <v>10</v>
      </c>
      <c r="C9" s="44"/>
      <c r="D9" s="50" t="s">
        <v>11</v>
      </c>
      <c r="E9" s="52" t="s">
        <v>12</v>
      </c>
      <c r="F9" s="44"/>
      <c r="G9" s="53"/>
      <c r="H9" s="52" t="s">
        <v>13</v>
      </c>
      <c r="I9" s="44"/>
      <c r="J9" s="45"/>
      <c r="K9" s="42" t="s">
        <v>14</v>
      </c>
      <c r="L9" s="42" t="s">
        <v>15</v>
      </c>
      <c r="M9" s="44" t="s">
        <v>16</v>
      </c>
      <c r="N9" s="44"/>
      <c r="O9" s="45" t="s">
        <v>17</v>
      </c>
      <c r="P9" s="46"/>
      <c r="Q9" s="44" t="s">
        <v>18</v>
      </c>
      <c r="R9" s="47" t="s">
        <v>19</v>
      </c>
      <c r="S9" s="38" t="s">
        <v>20</v>
      </c>
    </row>
    <row r="10" spans="1:19">
      <c r="A10" s="44"/>
      <c r="B10" s="44"/>
      <c r="C10" s="44"/>
      <c r="D10" s="51"/>
      <c r="E10" s="5" t="s">
        <v>21</v>
      </c>
      <c r="F10" s="6" t="s">
        <v>22</v>
      </c>
      <c r="G10" s="7" t="s">
        <v>23</v>
      </c>
      <c r="H10" s="5" t="s">
        <v>21</v>
      </c>
      <c r="I10" s="6" t="s">
        <v>22</v>
      </c>
      <c r="J10" s="8" t="s">
        <v>23</v>
      </c>
      <c r="K10" s="39"/>
      <c r="L10" s="43"/>
      <c r="M10" s="9" t="s">
        <v>24</v>
      </c>
      <c r="N10" s="9" t="s">
        <v>25</v>
      </c>
      <c r="O10" s="9" t="s">
        <v>24</v>
      </c>
      <c r="P10" s="10" t="s">
        <v>25</v>
      </c>
      <c r="Q10" s="44"/>
      <c r="R10" s="44"/>
      <c r="S10" s="39"/>
    </row>
    <row r="11" spans="1:19" s="19" customFormat="1">
      <c r="A11" s="11">
        <v>1</v>
      </c>
      <c r="B11" s="31" t="s">
        <v>47</v>
      </c>
      <c r="C11" s="32" t="s">
        <v>26</v>
      </c>
      <c r="D11" s="33" t="s">
        <v>48</v>
      </c>
      <c r="E11" s="12"/>
      <c r="F11" s="13">
        <v>0</v>
      </c>
      <c r="G11" s="14">
        <v>0</v>
      </c>
      <c r="H11" s="14"/>
      <c r="I11" s="14">
        <v>0</v>
      </c>
      <c r="J11" s="14"/>
      <c r="K11" s="15">
        <f>(F11+G11+I11*2+J11*2)/6</f>
        <v>0</v>
      </c>
      <c r="L11" s="16" t="str">
        <f>IF(K11&lt;3,"","x")</f>
        <v/>
      </c>
      <c r="M11" s="17"/>
      <c r="N11" s="17"/>
      <c r="O11" s="16" t="str">
        <f>IF(M11&lt;&gt;"",(K11*4+M11*6)/10,"")</f>
        <v/>
      </c>
      <c r="P11" s="16" t="str">
        <f>IF(N11&lt;&gt;"",(K11*4+N11*6)/10,"")</f>
        <v/>
      </c>
      <c r="Q11" s="17" t="str">
        <f>IF(L11="x",IF(AND(O11&gt;=5,M11&gt;=3),"x",IF(AND(P11&gt;=5,N11&gt;=3),"x","")),"")</f>
        <v/>
      </c>
      <c r="R11" s="18">
        <f>MAX(O11:P11)</f>
        <v>0</v>
      </c>
      <c r="S11" s="14"/>
    </row>
    <row r="12" spans="1:19" s="19" customFormat="1">
      <c r="A12" s="11">
        <v>2</v>
      </c>
      <c r="B12" s="29" t="s">
        <v>49</v>
      </c>
      <c r="C12" s="32" t="s">
        <v>50</v>
      </c>
      <c r="D12" s="33" t="s">
        <v>51</v>
      </c>
      <c r="E12" s="12">
        <v>8</v>
      </c>
      <c r="F12" s="13">
        <v>8</v>
      </c>
      <c r="G12" s="14">
        <v>7</v>
      </c>
      <c r="H12" s="14">
        <v>10</v>
      </c>
      <c r="I12" s="14">
        <v>8</v>
      </c>
      <c r="J12" s="14">
        <v>8</v>
      </c>
      <c r="K12" s="15">
        <f t="shared" ref="K12:K46" si="0">(E12+F12+G12+H12*2+I12*2+J12*2)/9</f>
        <v>8.3333333333333339</v>
      </c>
      <c r="L12" s="16" t="str">
        <f t="shared" ref="L12:L47" si="1">IF(K12&lt;3,"","x")</f>
        <v>x</v>
      </c>
      <c r="M12" s="17">
        <v>5</v>
      </c>
      <c r="N12" s="17"/>
      <c r="O12" s="16">
        <f t="shared" ref="O12:O46" si="2">IF(M12&lt;&gt;"",(K12*4+M12*6)/10,"")</f>
        <v>6.3333333333333339</v>
      </c>
      <c r="P12" s="16" t="str">
        <f t="shared" ref="P12:P47" si="3">IF(N12&lt;&gt;"",(K12*4+N12*6)/10,"")</f>
        <v/>
      </c>
      <c r="Q12" s="17" t="str">
        <f t="shared" ref="Q12:Q46" si="4">IF(L12="x",IF(AND(O12&gt;=5,M12&gt;=3),"x",IF(AND(P12&gt;=5,N12&gt;=3),"x","")),"")</f>
        <v>x</v>
      </c>
      <c r="R12" s="18">
        <f t="shared" ref="R12:R46" si="5">MAX(O12:P12)</f>
        <v>6.3333333333333339</v>
      </c>
      <c r="S12" s="14"/>
    </row>
    <row r="13" spans="1:19" s="19" customFormat="1">
      <c r="A13" s="11">
        <v>3</v>
      </c>
      <c r="B13" s="29" t="s">
        <v>52</v>
      </c>
      <c r="C13" s="32" t="s">
        <v>53</v>
      </c>
      <c r="D13" s="33" t="s">
        <v>54</v>
      </c>
      <c r="E13" s="12"/>
      <c r="F13" s="13">
        <v>0</v>
      </c>
      <c r="G13" s="14">
        <v>0</v>
      </c>
      <c r="H13" s="14"/>
      <c r="I13" s="14">
        <v>0</v>
      </c>
      <c r="J13" s="14"/>
      <c r="K13" s="15">
        <f>(F13+G13+I13*2+J13*2)/6</f>
        <v>0</v>
      </c>
      <c r="L13" s="16" t="str">
        <f t="shared" si="1"/>
        <v/>
      </c>
      <c r="M13" s="17"/>
      <c r="N13" s="17"/>
      <c r="O13" s="16" t="str">
        <f t="shared" si="2"/>
        <v/>
      </c>
      <c r="P13" s="16" t="str">
        <f t="shared" si="3"/>
        <v/>
      </c>
      <c r="Q13" s="17" t="str">
        <f t="shared" si="4"/>
        <v/>
      </c>
      <c r="R13" s="18">
        <f t="shared" si="5"/>
        <v>0</v>
      </c>
      <c r="S13" s="14"/>
    </row>
    <row r="14" spans="1:19" s="19" customFormat="1">
      <c r="A14" s="11">
        <v>4</v>
      </c>
      <c r="B14" s="31" t="s">
        <v>55</v>
      </c>
      <c r="C14" s="32" t="s">
        <v>56</v>
      </c>
      <c r="D14" s="33" t="s">
        <v>57</v>
      </c>
      <c r="E14" s="12"/>
      <c r="F14" s="13">
        <v>0</v>
      </c>
      <c r="G14" s="14">
        <v>0</v>
      </c>
      <c r="H14" s="14"/>
      <c r="I14" s="14">
        <v>0</v>
      </c>
      <c r="J14" s="14"/>
      <c r="K14" s="15">
        <f>(F14+G14+I14*2+J14*2)/6</f>
        <v>0</v>
      </c>
      <c r="L14" s="16" t="str">
        <f t="shared" si="1"/>
        <v/>
      </c>
      <c r="M14" s="17"/>
      <c r="N14" s="17"/>
      <c r="O14" s="16" t="str">
        <f t="shared" si="2"/>
        <v/>
      </c>
      <c r="P14" s="16" t="str">
        <f t="shared" si="3"/>
        <v/>
      </c>
      <c r="Q14" s="17" t="str">
        <f t="shared" si="4"/>
        <v/>
      </c>
      <c r="R14" s="18">
        <f t="shared" si="5"/>
        <v>0</v>
      </c>
      <c r="S14" s="14"/>
    </row>
    <row r="15" spans="1:19" s="19" customFormat="1">
      <c r="A15" s="11">
        <v>5</v>
      </c>
      <c r="B15" s="31" t="s">
        <v>58</v>
      </c>
      <c r="C15" s="32" t="s">
        <v>59</v>
      </c>
      <c r="D15" s="33" t="s">
        <v>60</v>
      </c>
      <c r="E15" s="12"/>
      <c r="F15" s="13">
        <v>5</v>
      </c>
      <c r="G15" s="14">
        <v>8</v>
      </c>
      <c r="H15" s="14"/>
      <c r="I15" s="14">
        <v>5</v>
      </c>
      <c r="J15" s="14">
        <v>8</v>
      </c>
      <c r="K15" s="15">
        <f>(F15+G15+I15*2+J15*2)/6</f>
        <v>6.5</v>
      </c>
      <c r="L15" s="16" t="str">
        <f t="shared" si="1"/>
        <v>x</v>
      </c>
      <c r="M15" s="17">
        <v>0</v>
      </c>
      <c r="N15" s="17"/>
      <c r="O15" s="16">
        <f t="shared" si="2"/>
        <v>2.6</v>
      </c>
      <c r="P15" s="16" t="str">
        <f t="shared" si="3"/>
        <v/>
      </c>
      <c r="Q15" s="17" t="str">
        <f t="shared" si="4"/>
        <v/>
      </c>
      <c r="R15" s="18">
        <f t="shared" si="5"/>
        <v>2.6</v>
      </c>
      <c r="S15" s="14"/>
    </row>
    <row r="16" spans="1:19" s="19" customFormat="1">
      <c r="A16" s="11">
        <v>6</v>
      </c>
      <c r="B16" s="31" t="s">
        <v>61</v>
      </c>
      <c r="C16" s="32" t="s">
        <v>62</v>
      </c>
      <c r="D16" s="33" t="s">
        <v>63</v>
      </c>
      <c r="E16" s="12">
        <v>8</v>
      </c>
      <c r="F16" s="13">
        <v>7</v>
      </c>
      <c r="G16" s="14">
        <v>9</v>
      </c>
      <c r="H16" s="14">
        <v>8</v>
      </c>
      <c r="I16" s="14">
        <v>8</v>
      </c>
      <c r="J16" s="14">
        <v>8</v>
      </c>
      <c r="K16" s="15">
        <f t="shared" si="0"/>
        <v>8</v>
      </c>
      <c r="L16" s="16" t="str">
        <f t="shared" si="1"/>
        <v>x</v>
      </c>
      <c r="M16" s="17">
        <v>9</v>
      </c>
      <c r="N16" s="17"/>
      <c r="O16" s="16">
        <f t="shared" si="2"/>
        <v>8.6</v>
      </c>
      <c r="P16" s="16" t="str">
        <f t="shared" si="3"/>
        <v/>
      </c>
      <c r="Q16" s="17" t="str">
        <f t="shared" si="4"/>
        <v>x</v>
      </c>
      <c r="R16" s="18">
        <f t="shared" si="5"/>
        <v>8.6</v>
      </c>
      <c r="S16" s="14"/>
    </row>
    <row r="17" spans="1:19" s="19" customFormat="1">
      <c r="A17" s="11">
        <v>7</v>
      </c>
      <c r="B17" s="31" t="s">
        <v>64</v>
      </c>
      <c r="C17" s="32" t="s">
        <v>28</v>
      </c>
      <c r="D17" s="34" t="s">
        <v>65</v>
      </c>
      <c r="E17" s="12">
        <v>5</v>
      </c>
      <c r="F17" s="13">
        <v>5</v>
      </c>
      <c r="G17" s="14">
        <v>5</v>
      </c>
      <c r="H17" s="14"/>
      <c r="I17" s="14">
        <v>5</v>
      </c>
      <c r="J17" s="14">
        <v>5</v>
      </c>
      <c r="K17" s="15">
        <f t="shared" si="0"/>
        <v>3.8888888888888888</v>
      </c>
      <c r="L17" s="16" t="str">
        <f t="shared" si="1"/>
        <v>x</v>
      </c>
      <c r="M17" s="17">
        <v>9</v>
      </c>
      <c r="N17" s="17"/>
      <c r="O17" s="16">
        <f t="shared" si="2"/>
        <v>6.9555555555555557</v>
      </c>
      <c r="P17" s="16" t="str">
        <f t="shared" si="3"/>
        <v/>
      </c>
      <c r="Q17" s="17" t="str">
        <f t="shared" si="4"/>
        <v>x</v>
      </c>
      <c r="R17" s="18">
        <f t="shared" si="5"/>
        <v>6.9555555555555557</v>
      </c>
      <c r="S17" s="14"/>
    </row>
    <row r="18" spans="1:19" s="19" customFormat="1">
      <c r="A18" s="11">
        <v>8</v>
      </c>
      <c r="B18" s="29" t="s">
        <v>66</v>
      </c>
      <c r="C18" s="32" t="s">
        <v>28</v>
      </c>
      <c r="D18" s="33" t="s">
        <v>67</v>
      </c>
      <c r="E18" s="12"/>
      <c r="F18" s="13">
        <v>0</v>
      </c>
      <c r="G18" s="14">
        <v>0</v>
      </c>
      <c r="H18" s="14"/>
      <c r="I18" s="14">
        <v>0</v>
      </c>
      <c r="J18" s="14"/>
      <c r="K18" s="15">
        <f>(F18+G18+I18*2+J18*2)/6</f>
        <v>0</v>
      </c>
      <c r="L18" s="16" t="str">
        <f t="shared" ref="L18:L42" si="6">IF(K18&lt;3,"","x")</f>
        <v/>
      </c>
      <c r="M18" s="17"/>
      <c r="N18" s="17"/>
      <c r="O18" s="16" t="str">
        <f t="shared" ref="O18:O42" si="7">IF(M18&lt;&gt;"",(K18*4+M18*6)/10,"")</f>
        <v/>
      </c>
      <c r="P18" s="16" t="str">
        <f t="shared" ref="P18:P42" si="8">IF(N18&lt;&gt;"",(K18*4+N18*6)/10,"")</f>
        <v/>
      </c>
      <c r="Q18" s="17" t="str">
        <f t="shared" ref="Q18:Q42" si="9">IF(L18="x",IF(AND(O18&gt;=5,M18&gt;=3),"x",IF(AND(P18&gt;=5,N18&gt;=3),"x","")),"")</f>
        <v/>
      </c>
      <c r="R18" s="18">
        <f t="shared" ref="R18:R42" si="10">MAX(O18:P18)</f>
        <v>0</v>
      </c>
      <c r="S18" s="14"/>
    </row>
    <row r="19" spans="1:19" s="19" customFormat="1">
      <c r="A19" s="11">
        <v>9</v>
      </c>
      <c r="B19" s="29" t="s">
        <v>68</v>
      </c>
      <c r="C19" s="32" t="s">
        <v>40</v>
      </c>
      <c r="D19" s="33" t="s">
        <v>69</v>
      </c>
      <c r="E19" s="12">
        <v>4</v>
      </c>
      <c r="F19" s="13">
        <v>5</v>
      </c>
      <c r="G19" s="14">
        <v>5</v>
      </c>
      <c r="H19" s="14"/>
      <c r="I19" s="14">
        <v>5</v>
      </c>
      <c r="J19" s="14">
        <v>6</v>
      </c>
      <c r="K19" s="15">
        <f>(E19+F19+G19+I19*2+J19*2)/7</f>
        <v>5.1428571428571432</v>
      </c>
      <c r="L19" s="16" t="str">
        <f t="shared" si="6"/>
        <v>x</v>
      </c>
      <c r="M19" s="17">
        <v>8</v>
      </c>
      <c r="N19" s="17"/>
      <c r="O19" s="16">
        <f t="shared" si="7"/>
        <v>6.8571428571428568</v>
      </c>
      <c r="P19" s="16" t="str">
        <f t="shared" si="8"/>
        <v/>
      </c>
      <c r="Q19" s="17" t="str">
        <f t="shared" si="9"/>
        <v>x</v>
      </c>
      <c r="R19" s="18">
        <f t="shared" si="10"/>
        <v>6.8571428571428568</v>
      </c>
      <c r="S19" s="14"/>
    </row>
    <row r="20" spans="1:19" s="19" customFormat="1">
      <c r="A20" s="11">
        <v>10</v>
      </c>
      <c r="B20" s="31" t="s">
        <v>70</v>
      </c>
      <c r="C20" s="32" t="s">
        <v>41</v>
      </c>
      <c r="D20" s="34" t="s">
        <v>71</v>
      </c>
      <c r="E20" s="12">
        <v>5</v>
      </c>
      <c r="F20" s="13">
        <v>5</v>
      </c>
      <c r="G20" s="14">
        <v>5</v>
      </c>
      <c r="H20" s="14">
        <v>5</v>
      </c>
      <c r="I20" s="14">
        <v>5</v>
      </c>
      <c r="J20" s="14">
        <v>5</v>
      </c>
      <c r="K20" s="15">
        <f t="shared" si="0"/>
        <v>5</v>
      </c>
      <c r="L20" s="16" t="str">
        <f t="shared" si="6"/>
        <v>x</v>
      </c>
      <c r="M20" s="17">
        <v>8</v>
      </c>
      <c r="N20" s="17"/>
      <c r="O20" s="16">
        <f t="shared" si="7"/>
        <v>6.8</v>
      </c>
      <c r="P20" s="16" t="str">
        <f t="shared" si="8"/>
        <v/>
      </c>
      <c r="Q20" s="17" t="str">
        <f t="shared" si="9"/>
        <v>x</v>
      </c>
      <c r="R20" s="18">
        <f t="shared" si="10"/>
        <v>6.8</v>
      </c>
      <c r="S20" s="14"/>
    </row>
    <row r="21" spans="1:19" s="19" customFormat="1">
      <c r="A21" s="11">
        <v>11</v>
      </c>
      <c r="B21" s="29" t="s">
        <v>72</v>
      </c>
      <c r="C21" s="32" t="s">
        <v>73</v>
      </c>
      <c r="D21" s="33" t="s">
        <v>39</v>
      </c>
      <c r="E21" s="12"/>
      <c r="F21" s="13">
        <v>0</v>
      </c>
      <c r="G21" s="14">
        <v>0</v>
      </c>
      <c r="H21" s="14"/>
      <c r="I21" s="14">
        <v>0</v>
      </c>
      <c r="J21" s="14"/>
      <c r="K21" s="15">
        <f>(F21+G21+I21*2+J21*2)/6</f>
        <v>0</v>
      </c>
      <c r="L21" s="16" t="str">
        <f t="shared" si="6"/>
        <v/>
      </c>
      <c r="M21" s="17"/>
      <c r="N21" s="17"/>
      <c r="O21" s="16" t="str">
        <f t="shared" si="7"/>
        <v/>
      </c>
      <c r="P21" s="16" t="str">
        <f t="shared" si="8"/>
        <v/>
      </c>
      <c r="Q21" s="17" t="str">
        <f t="shared" si="9"/>
        <v/>
      </c>
      <c r="R21" s="18">
        <f t="shared" si="10"/>
        <v>0</v>
      </c>
      <c r="S21" s="14"/>
    </row>
    <row r="22" spans="1:19" s="19" customFormat="1">
      <c r="A22" s="11">
        <v>12</v>
      </c>
      <c r="B22" s="29" t="s">
        <v>74</v>
      </c>
      <c r="C22" s="32" t="s">
        <v>75</v>
      </c>
      <c r="D22" s="33" t="s">
        <v>76</v>
      </c>
      <c r="E22" s="12"/>
      <c r="F22" s="13">
        <v>0</v>
      </c>
      <c r="G22" s="14">
        <v>0</v>
      </c>
      <c r="H22" s="14"/>
      <c r="I22" s="14">
        <v>0</v>
      </c>
      <c r="J22" s="14"/>
      <c r="K22" s="15">
        <f>(F22+G22+I22*2+J22*2)/6</f>
        <v>0</v>
      </c>
      <c r="L22" s="16" t="str">
        <f t="shared" si="6"/>
        <v/>
      </c>
      <c r="M22" s="17"/>
      <c r="N22" s="17"/>
      <c r="O22" s="16" t="str">
        <f t="shared" si="7"/>
        <v/>
      </c>
      <c r="P22" s="16" t="str">
        <f t="shared" si="8"/>
        <v/>
      </c>
      <c r="Q22" s="17" t="str">
        <f t="shared" si="9"/>
        <v/>
      </c>
      <c r="R22" s="18">
        <f t="shared" si="10"/>
        <v>0</v>
      </c>
      <c r="S22" s="14"/>
    </row>
    <row r="23" spans="1:19" s="19" customFormat="1">
      <c r="A23" s="11">
        <v>13</v>
      </c>
      <c r="B23" s="29" t="s">
        <v>77</v>
      </c>
      <c r="C23" s="32" t="s">
        <v>78</v>
      </c>
      <c r="D23" s="33" t="s">
        <v>79</v>
      </c>
      <c r="E23" s="12">
        <v>5</v>
      </c>
      <c r="F23" s="13">
        <v>6</v>
      </c>
      <c r="G23" s="14">
        <v>5</v>
      </c>
      <c r="H23" s="14"/>
      <c r="I23" s="14">
        <v>5</v>
      </c>
      <c r="J23" s="14">
        <v>5</v>
      </c>
      <c r="K23" s="15">
        <f t="shared" si="0"/>
        <v>4</v>
      </c>
      <c r="L23" s="16" t="str">
        <f t="shared" si="6"/>
        <v>x</v>
      </c>
      <c r="M23" s="17">
        <v>8</v>
      </c>
      <c r="N23" s="17"/>
      <c r="O23" s="16">
        <f t="shared" si="7"/>
        <v>6.4</v>
      </c>
      <c r="P23" s="16" t="str">
        <f t="shared" si="8"/>
        <v/>
      </c>
      <c r="Q23" s="17" t="str">
        <f t="shared" si="9"/>
        <v>x</v>
      </c>
      <c r="R23" s="18">
        <f t="shared" si="10"/>
        <v>6.4</v>
      </c>
      <c r="S23" s="14"/>
    </row>
    <row r="24" spans="1:19" s="19" customFormat="1">
      <c r="A24" s="11">
        <v>14</v>
      </c>
      <c r="B24" s="29" t="s">
        <v>80</v>
      </c>
      <c r="C24" s="35" t="s">
        <v>81</v>
      </c>
      <c r="D24" s="33" t="s">
        <v>82</v>
      </c>
      <c r="E24" s="12"/>
      <c r="F24" s="13">
        <v>0</v>
      </c>
      <c r="G24" s="14">
        <v>0</v>
      </c>
      <c r="H24" s="14"/>
      <c r="I24" s="14">
        <v>0</v>
      </c>
      <c r="J24" s="14"/>
      <c r="K24" s="15">
        <f>(F24+G24+I24*2+J24*2)/6</f>
        <v>0</v>
      </c>
      <c r="L24" s="16" t="str">
        <f t="shared" si="6"/>
        <v/>
      </c>
      <c r="M24" s="17"/>
      <c r="N24" s="17"/>
      <c r="O24" s="16" t="str">
        <f t="shared" si="7"/>
        <v/>
      </c>
      <c r="P24" s="16" t="str">
        <f t="shared" si="8"/>
        <v/>
      </c>
      <c r="Q24" s="17" t="str">
        <f t="shared" si="9"/>
        <v/>
      </c>
      <c r="R24" s="18">
        <f t="shared" si="10"/>
        <v>0</v>
      </c>
      <c r="S24" s="14"/>
    </row>
    <row r="25" spans="1:19" s="19" customFormat="1">
      <c r="A25" s="11">
        <v>15</v>
      </c>
      <c r="B25" s="31" t="s">
        <v>83</v>
      </c>
      <c r="C25" s="32" t="s">
        <v>84</v>
      </c>
      <c r="D25" s="33" t="s">
        <v>85</v>
      </c>
      <c r="E25" s="12">
        <v>5</v>
      </c>
      <c r="F25" s="13">
        <v>6</v>
      </c>
      <c r="G25" s="14">
        <v>8</v>
      </c>
      <c r="H25" s="14"/>
      <c r="I25" s="14">
        <v>5</v>
      </c>
      <c r="J25" s="14">
        <v>7</v>
      </c>
      <c r="K25" s="15">
        <f>(E25+F25+G25+I25*2+J25*2)/7</f>
        <v>6.1428571428571432</v>
      </c>
      <c r="L25" s="16" t="str">
        <f t="shared" ref="L25:L39" si="11">IF(K25&lt;3,"","x")</f>
        <v>x</v>
      </c>
      <c r="M25" s="17">
        <v>5</v>
      </c>
      <c r="N25" s="17"/>
      <c r="O25" s="16">
        <f t="shared" ref="O25:O39" si="12">IF(M25&lt;&gt;"",(K25*4+M25*6)/10,"")</f>
        <v>5.4571428571428573</v>
      </c>
      <c r="P25" s="16" t="str">
        <f t="shared" ref="P25:P39" si="13">IF(N25&lt;&gt;"",(K25*4+N25*6)/10,"")</f>
        <v/>
      </c>
      <c r="Q25" s="17" t="str">
        <f t="shared" ref="Q25:Q39" si="14">IF(L25="x",IF(AND(O25&gt;=5,M25&gt;=3),"x",IF(AND(P25&gt;=5,N25&gt;=3),"x","")),"")</f>
        <v>x</v>
      </c>
      <c r="R25" s="18">
        <f t="shared" ref="R25:R39" si="15">MAX(O25:P25)</f>
        <v>5.4571428571428573</v>
      </c>
      <c r="S25" s="14"/>
    </row>
    <row r="26" spans="1:19" s="19" customFormat="1">
      <c r="A26" s="11">
        <v>16</v>
      </c>
      <c r="B26" s="29" t="s">
        <v>86</v>
      </c>
      <c r="C26" s="32" t="s">
        <v>42</v>
      </c>
      <c r="D26" s="33" t="s">
        <v>87</v>
      </c>
      <c r="E26" s="12">
        <v>5</v>
      </c>
      <c r="F26" s="13">
        <v>5</v>
      </c>
      <c r="G26" s="14">
        <v>5</v>
      </c>
      <c r="H26" s="14"/>
      <c r="I26" s="14">
        <v>5</v>
      </c>
      <c r="J26" s="14">
        <v>5</v>
      </c>
      <c r="K26" s="15">
        <f>(E26+F26+G26+I26*2+J26*2)/7</f>
        <v>5</v>
      </c>
      <c r="L26" s="16" t="str">
        <f t="shared" si="11"/>
        <v>x</v>
      </c>
      <c r="M26" s="17">
        <v>0</v>
      </c>
      <c r="N26" s="17"/>
      <c r="O26" s="16">
        <f t="shared" si="12"/>
        <v>2</v>
      </c>
      <c r="P26" s="16" t="str">
        <f t="shared" si="13"/>
        <v/>
      </c>
      <c r="Q26" s="17" t="str">
        <f t="shared" si="14"/>
        <v/>
      </c>
      <c r="R26" s="18">
        <f t="shared" si="15"/>
        <v>2</v>
      </c>
      <c r="S26" s="14"/>
    </row>
    <row r="27" spans="1:19" s="19" customFormat="1">
      <c r="A27" s="11">
        <v>17</v>
      </c>
      <c r="B27" s="31" t="s">
        <v>88</v>
      </c>
      <c r="C27" s="32" t="s">
        <v>42</v>
      </c>
      <c r="D27" s="33" t="s">
        <v>89</v>
      </c>
      <c r="E27" s="12"/>
      <c r="F27" s="13">
        <v>7</v>
      </c>
      <c r="G27" s="14">
        <v>7</v>
      </c>
      <c r="H27" s="14">
        <v>9</v>
      </c>
      <c r="I27" s="14">
        <v>9</v>
      </c>
      <c r="J27" s="14">
        <v>8</v>
      </c>
      <c r="K27" s="15">
        <f>(F27+G27+H27*2+I27*2+J27*2)/8</f>
        <v>8.25</v>
      </c>
      <c r="L27" s="16" t="str">
        <f t="shared" si="11"/>
        <v>x</v>
      </c>
      <c r="M27" s="17">
        <v>9</v>
      </c>
      <c r="N27" s="17"/>
      <c r="O27" s="16">
        <f t="shared" si="12"/>
        <v>8.6999999999999993</v>
      </c>
      <c r="P27" s="16" t="str">
        <f t="shared" si="13"/>
        <v/>
      </c>
      <c r="Q27" s="17" t="str">
        <f t="shared" si="14"/>
        <v>x</v>
      </c>
      <c r="R27" s="18">
        <f t="shared" si="15"/>
        <v>8.6999999999999993</v>
      </c>
      <c r="S27" s="14"/>
    </row>
    <row r="28" spans="1:19" s="19" customFormat="1">
      <c r="A28" s="11">
        <v>18</v>
      </c>
      <c r="B28" s="29" t="s">
        <v>90</v>
      </c>
      <c r="C28" s="32" t="s">
        <v>91</v>
      </c>
      <c r="D28" s="33" t="s">
        <v>92</v>
      </c>
      <c r="E28" s="12"/>
      <c r="F28" s="13">
        <v>0</v>
      </c>
      <c r="G28" s="14">
        <v>0</v>
      </c>
      <c r="H28" s="14"/>
      <c r="I28" s="14">
        <v>0</v>
      </c>
      <c r="J28" s="14"/>
      <c r="K28" s="15">
        <f>(F28+G28+I28*2+J28*2)/6</f>
        <v>0</v>
      </c>
      <c r="L28" s="16" t="str">
        <f t="shared" si="11"/>
        <v/>
      </c>
      <c r="M28" s="17"/>
      <c r="N28" s="17"/>
      <c r="O28" s="16" t="str">
        <f t="shared" si="12"/>
        <v/>
      </c>
      <c r="P28" s="16" t="str">
        <f t="shared" si="13"/>
        <v/>
      </c>
      <c r="Q28" s="17" t="str">
        <f t="shared" si="14"/>
        <v/>
      </c>
      <c r="R28" s="18">
        <f t="shared" si="15"/>
        <v>0</v>
      </c>
      <c r="S28" s="14"/>
    </row>
    <row r="29" spans="1:19" s="19" customFormat="1">
      <c r="A29" s="11">
        <v>19</v>
      </c>
      <c r="B29" s="31" t="s">
        <v>93</v>
      </c>
      <c r="C29" s="32" t="s">
        <v>43</v>
      </c>
      <c r="D29" s="34" t="s">
        <v>94</v>
      </c>
      <c r="E29" s="12">
        <v>7</v>
      </c>
      <c r="F29" s="13">
        <v>8</v>
      </c>
      <c r="G29" s="14">
        <v>8</v>
      </c>
      <c r="H29" s="14">
        <v>10</v>
      </c>
      <c r="I29" s="14">
        <v>8</v>
      </c>
      <c r="J29" s="14">
        <v>8</v>
      </c>
      <c r="K29" s="15">
        <f t="shared" si="0"/>
        <v>8.3333333333333339</v>
      </c>
      <c r="L29" s="16" t="str">
        <f t="shared" si="11"/>
        <v>x</v>
      </c>
      <c r="M29" s="17">
        <v>9</v>
      </c>
      <c r="N29" s="17"/>
      <c r="O29" s="16">
        <f t="shared" si="12"/>
        <v>8.7333333333333343</v>
      </c>
      <c r="P29" s="16" t="str">
        <f t="shared" si="13"/>
        <v/>
      </c>
      <c r="Q29" s="17" t="str">
        <f t="shared" si="14"/>
        <v>x</v>
      </c>
      <c r="R29" s="18">
        <f t="shared" si="15"/>
        <v>8.7333333333333343</v>
      </c>
      <c r="S29" s="14"/>
    </row>
    <row r="30" spans="1:19" s="19" customFormat="1">
      <c r="A30" s="11">
        <v>20</v>
      </c>
      <c r="B30" s="29" t="s">
        <v>95</v>
      </c>
      <c r="C30" s="32" t="s">
        <v>96</v>
      </c>
      <c r="D30" s="33" t="s">
        <v>97</v>
      </c>
      <c r="E30" s="12"/>
      <c r="F30" s="13">
        <v>7</v>
      </c>
      <c r="G30" s="14">
        <v>7</v>
      </c>
      <c r="H30" s="14"/>
      <c r="I30" s="14">
        <v>6</v>
      </c>
      <c r="J30" s="14">
        <v>6</v>
      </c>
      <c r="K30" s="15">
        <f>(F30+G30+I30*2+J30*2)/6</f>
        <v>6.333333333333333</v>
      </c>
      <c r="L30" s="16" t="str">
        <f t="shared" si="11"/>
        <v>x</v>
      </c>
      <c r="M30" s="17">
        <v>0</v>
      </c>
      <c r="N30" s="17"/>
      <c r="O30" s="16">
        <f t="shared" si="12"/>
        <v>2.5333333333333332</v>
      </c>
      <c r="P30" s="16" t="str">
        <f t="shared" si="13"/>
        <v/>
      </c>
      <c r="Q30" s="17" t="str">
        <f t="shared" si="14"/>
        <v/>
      </c>
      <c r="R30" s="18">
        <f t="shared" si="15"/>
        <v>2.5333333333333332</v>
      </c>
      <c r="S30" s="14"/>
    </row>
    <row r="31" spans="1:19" s="19" customFormat="1">
      <c r="A31" s="11">
        <v>21</v>
      </c>
      <c r="B31" s="29" t="s">
        <v>98</v>
      </c>
      <c r="C31" s="32" t="s">
        <v>99</v>
      </c>
      <c r="D31" s="33" t="s">
        <v>100</v>
      </c>
      <c r="E31" s="12">
        <v>5</v>
      </c>
      <c r="F31" s="13">
        <v>5</v>
      </c>
      <c r="G31" s="14">
        <v>5</v>
      </c>
      <c r="H31" s="14">
        <v>5</v>
      </c>
      <c r="I31" s="14">
        <v>5</v>
      </c>
      <c r="J31" s="14">
        <v>5</v>
      </c>
      <c r="K31" s="15">
        <f t="shared" si="0"/>
        <v>5</v>
      </c>
      <c r="L31" s="16" t="str">
        <f t="shared" si="11"/>
        <v>x</v>
      </c>
      <c r="M31" s="17">
        <v>6.5</v>
      </c>
      <c r="N31" s="17"/>
      <c r="O31" s="16">
        <f t="shared" si="12"/>
        <v>5.9</v>
      </c>
      <c r="P31" s="16" t="str">
        <f t="shared" si="13"/>
        <v/>
      </c>
      <c r="Q31" s="17" t="str">
        <f t="shared" si="14"/>
        <v>x</v>
      </c>
      <c r="R31" s="18">
        <f t="shared" si="15"/>
        <v>5.9</v>
      </c>
      <c r="S31" s="14"/>
    </row>
    <row r="32" spans="1:19" s="19" customFormat="1">
      <c r="A32" s="11">
        <v>22</v>
      </c>
      <c r="B32" s="31" t="s">
        <v>101</v>
      </c>
      <c r="C32" s="36" t="s">
        <v>102</v>
      </c>
      <c r="D32" s="33" t="s">
        <v>103</v>
      </c>
      <c r="E32" s="12">
        <v>5</v>
      </c>
      <c r="F32" s="13">
        <v>6</v>
      </c>
      <c r="G32" s="14">
        <v>5</v>
      </c>
      <c r="H32" s="14">
        <v>8</v>
      </c>
      <c r="I32" s="14">
        <v>7</v>
      </c>
      <c r="J32" s="14">
        <v>5</v>
      </c>
      <c r="K32" s="15">
        <f t="shared" si="0"/>
        <v>6.2222222222222223</v>
      </c>
      <c r="L32" s="16" t="str">
        <f t="shared" si="11"/>
        <v>x</v>
      </c>
      <c r="M32" s="17">
        <v>8</v>
      </c>
      <c r="N32" s="17"/>
      <c r="O32" s="16">
        <f t="shared" si="12"/>
        <v>7.2888888888888888</v>
      </c>
      <c r="P32" s="16" t="str">
        <f t="shared" si="13"/>
        <v/>
      </c>
      <c r="Q32" s="17" t="str">
        <f t="shared" si="14"/>
        <v>x</v>
      </c>
      <c r="R32" s="18">
        <f t="shared" si="15"/>
        <v>7.2888888888888888</v>
      </c>
      <c r="S32" s="14"/>
    </row>
    <row r="33" spans="1:19" s="19" customFormat="1">
      <c r="A33" s="11">
        <v>23</v>
      </c>
      <c r="B33" s="37" t="s">
        <v>27</v>
      </c>
      <c r="C33" s="36" t="s">
        <v>104</v>
      </c>
      <c r="D33" s="33" t="s">
        <v>105</v>
      </c>
      <c r="E33" s="12"/>
      <c r="F33" s="13">
        <v>3</v>
      </c>
      <c r="G33" s="14">
        <v>9</v>
      </c>
      <c r="H33" s="14"/>
      <c r="I33" s="14">
        <v>9</v>
      </c>
      <c r="J33" s="14">
        <v>10</v>
      </c>
      <c r="K33" s="15">
        <f>(F33+G33+I33*2+J33*2)/6</f>
        <v>8.3333333333333339</v>
      </c>
      <c r="L33" s="16" t="str">
        <f t="shared" si="11"/>
        <v>x</v>
      </c>
      <c r="M33" s="17">
        <v>6.5</v>
      </c>
      <c r="N33" s="17"/>
      <c r="O33" s="16">
        <f t="shared" si="12"/>
        <v>7.2333333333333343</v>
      </c>
      <c r="P33" s="16" t="str">
        <f t="shared" si="13"/>
        <v/>
      </c>
      <c r="Q33" s="17" t="str">
        <f t="shared" si="14"/>
        <v>x</v>
      </c>
      <c r="R33" s="18">
        <f t="shared" si="15"/>
        <v>7.2333333333333343</v>
      </c>
      <c r="S33" s="14"/>
    </row>
    <row r="34" spans="1:19" s="19" customFormat="1">
      <c r="A34" s="11">
        <v>24</v>
      </c>
      <c r="B34" s="31" t="s">
        <v>106</v>
      </c>
      <c r="C34" s="32" t="s">
        <v>107</v>
      </c>
      <c r="D34" s="33" t="s">
        <v>108</v>
      </c>
      <c r="E34" s="12"/>
      <c r="F34" s="13">
        <v>0</v>
      </c>
      <c r="G34" s="14">
        <v>0</v>
      </c>
      <c r="H34" s="14"/>
      <c r="I34" s="14">
        <v>0</v>
      </c>
      <c r="J34" s="14"/>
      <c r="K34" s="15">
        <f>(F34+G34+I34*2+J34*2)/6</f>
        <v>0</v>
      </c>
      <c r="L34" s="16" t="str">
        <f t="shared" si="11"/>
        <v/>
      </c>
      <c r="M34" s="17"/>
      <c r="N34" s="17"/>
      <c r="O34" s="16" t="str">
        <f t="shared" si="12"/>
        <v/>
      </c>
      <c r="P34" s="16" t="str">
        <f t="shared" si="13"/>
        <v/>
      </c>
      <c r="Q34" s="17" t="str">
        <f t="shared" si="14"/>
        <v/>
      </c>
      <c r="R34" s="18">
        <f t="shared" si="15"/>
        <v>0</v>
      </c>
      <c r="S34" s="14"/>
    </row>
    <row r="35" spans="1:19" s="19" customFormat="1">
      <c r="A35" s="11">
        <v>25</v>
      </c>
      <c r="B35" s="31" t="s">
        <v>109</v>
      </c>
      <c r="C35" s="32" t="s">
        <v>107</v>
      </c>
      <c r="D35" s="33" t="s">
        <v>110</v>
      </c>
      <c r="E35" s="12"/>
      <c r="F35" s="13">
        <v>0</v>
      </c>
      <c r="G35" s="14">
        <v>0</v>
      </c>
      <c r="H35" s="14"/>
      <c r="I35" s="14">
        <v>0</v>
      </c>
      <c r="J35" s="14"/>
      <c r="K35" s="15">
        <f>(F35+G35+I35*2+J35*2)/6</f>
        <v>0</v>
      </c>
      <c r="L35" s="16" t="str">
        <f t="shared" si="11"/>
        <v/>
      </c>
      <c r="M35" s="17"/>
      <c r="N35" s="17"/>
      <c r="O35" s="16" t="str">
        <f t="shared" si="12"/>
        <v/>
      </c>
      <c r="P35" s="16" t="str">
        <f t="shared" si="13"/>
        <v/>
      </c>
      <c r="Q35" s="17" t="str">
        <f t="shared" si="14"/>
        <v/>
      </c>
      <c r="R35" s="18">
        <f t="shared" si="15"/>
        <v>0</v>
      </c>
      <c r="S35" s="14"/>
    </row>
    <row r="36" spans="1:19" s="19" customFormat="1">
      <c r="A36" s="11">
        <v>26</v>
      </c>
      <c r="B36" s="31" t="s">
        <v>111</v>
      </c>
      <c r="C36" s="32" t="s">
        <v>29</v>
      </c>
      <c r="D36" s="33" t="s">
        <v>112</v>
      </c>
      <c r="E36" s="12">
        <v>5</v>
      </c>
      <c r="F36" s="13">
        <v>6</v>
      </c>
      <c r="G36" s="14">
        <v>5</v>
      </c>
      <c r="H36" s="14"/>
      <c r="I36" s="14">
        <v>5</v>
      </c>
      <c r="J36" s="14">
        <v>5</v>
      </c>
      <c r="K36" s="15">
        <f>(E36+F36+G36+I36*2+J36*2)/7</f>
        <v>5.1428571428571432</v>
      </c>
      <c r="L36" s="16" t="str">
        <f t="shared" si="11"/>
        <v>x</v>
      </c>
      <c r="M36" s="17">
        <v>8</v>
      </c>
      <c r="N36" s="17"/>
      <c r="O36" s="16">
        <f t="shared" si="12"/>
        <v>6.8571428571428568</v>
      </c>
      <c r="P36" s="16" t="str">
        <f t="shared" si="13"/>
        <v/>
      </c>
      <c r="Q36" s="17" t="str">
        <f t="shared" si="14"/>
        <v>x</v>
      </c>
      <c r="R36" s="18">
        <f t="shared" si="15"/>
        <v>6.8571428571428568</v>
      </c>
      <c r="S36" s="14"/>
    </row>
    <row r="37" spans="1:19" s="19" customFormat="1">
      <c r="A37" s="11">
        <v>27</v>
      </c>
      <c r="B37" s="31" t="s">
        <v>113</v>
      </c>
      <c r="C37" s="32" t="s">
        <v>114</v>
      </c>
      <c r="D37" s="33" t="s">
        <v>115</v>
      </c>
      <c r="E37" s="12"/>
      <c r="F37" s="13">
        <v>5</v>
      </c>
      <c r="G37" s="14">
        <v>9</v>
      </c>
      <c r="H37" s="14">
        <v>8</v>
      </c>
      <c r="I37" s="14">
        <v>7</v>
      </c>
      <c r="J37" s="14">
        <v>8</v>
      </c>
      <c r="K37" s="15">
        <f>(F37+G37+H37*2+I37*2+J37*2)/8</f>
        <v>7.5</v>
      </c>
      <c r="L37" s="16" t="str">
        <f t="shared" si="11"/>
        <v>x</v>
      </c>
      <c r="M37" s="17">
        <v>6</v>
      </c>
      <c r="N37" s="17"/>
      <c r="O37" s="16">
        <f t="shared" si="12"/>
        <v>6.6</v>
      </c>
      <c r="P37" s="16" t="str">
        <f t="shared" si="13"/>
        <v/>
      </c>
      <c r="Q37" s="17" t="str">
        <f t="shared" si="14"/>
        <v>x</v>
      </c>
      <c r="R37" s="18">
        <f t="shared" si="15"/>
        <v>6.6</v>
      </c>
      <c r="S37" s="14"/>
    </row>
    <row r="38" spans="1:19" s="19" customFormat="1">
      <c r="A38" s="11">
        <v>28</v>
      </c>
      <c r="B38" s="31" t="s">
        <v>116</v>
      </c>
      <c r="C38" s="32" t="s">
        <v>117</v>
      </c>
      <c r="D38" s="33" t="s">
        <v>118</v>
      </c>
      <c r="E38" s="12"/>
      <c r="F38" s="13">
        <v>5</v>
      </c>
      <c r="G38" s="14">
        <v>5</v>
      </c>
      <c r="H38" s="14">
        <v>9</v>
      </c>
      <c r="I38" s="14">
        <v>7</v>
      </c>
      <c r="J38" s="14">
        <v>8</v>
      </c>
      <c r="K38" s="15">
        <f>(F38+G38+H38*2+I38*2+J38*2)/8</f>
        <v>7.25</v>
      </c>
      <c r="L38" s="16" t="str">
        <f t="shared" si="11"/>
        <v>x</v>
      </c>
      <c r="M38" s="17">
        <v>6</v>
      </c>
      <c r="N38" s="17"/>
      <c r="O38" s="16">
        <f t="shared" si="12"/>
        <v>6.5</v>
      </c>
      <c r="P38" s="16" t="str">
        <f t="shared" si="13"/>
        <v/>
      </c>
      <c r="Q38" s="17" t="str">
        <f t="shared" si="14"/>
        <v>x</v>
      </c>
      <c r="R38" s="18">
        <f t="shared" si="15"/>
        <v>6.5</v>
      </c>
      <c r="S38" s="14"/>
    </row>
    <row r="39" spans="1:19" s="19" customFormat="1">
      <c r="A39" s="11">
        <v>29</v>
      </c>
      <c r="B39" s="31" t="s">
        <v>119</v>
      </c>
      <c r="C39" s="32" t="s">
        <v>120</v>
      </c>
      <c r="D39" s="33" t="s">
        <v>121</v>
      </c>
      <c r="E39" s="12">
        <v>5</v>
      </c>
      <c r="F39" s="13">
        <v>6</v>
      </c>
      <c r="G39" s="14">
        <v>8</v>
      </c>
      <c r="H39" s="14"/>
      <c r="I39" s="14">
        <v>7</v>
      </c>
      <c r="J39" s="14">
        <v>6</v>
      </c>
      <c r="K39" s="15">
        <f>(E39+F39+G39+I39*2+J39*2)/7</f>
        <v>6.4285714285714288</v>
      </c>
      <c r="L39" s="16" t="str">
        <f t="shared" si="11"/>
        <v>x</v>
      </c>
      <c r="M39" s="17">
        <v>6</v>
      </c>
      <c r="N39" s="17"/>
      <c r="O39" s="16">
        <f t="shared" si="12"/>
        <v>6.1714285714285717</v>
      </c>
      <c r="P39" s="16" t="str">
        <f t="shared" si="13"/>
        <v/>
      </c>
      <c r="Q39" s="17" t="str">
        <f t="shared" si="14"/>
        <v>x</v>
      </c>
      <c r="R39" s="18">
        <f t="shared" si="15"/>
        <v>6.1714285714285717</v>
      </c>
      <c r="S39" s="14"/>
    </row>
    <row r="40" spans="1:19" s="19" customFormat="1">
      <c r="A40" s="11">
        <v>30</v>
      </c>
      <c r="B40" s="31" t="s">
        <v>122</v>
      </c>
      <c r="C40" s="32" t="s">
        <v>30</v>
      </c>
      <c r="D40" s="33" t="s">
        <v>110</v>
      </c>
      <c r="E40" s="12"/>
      <c r="F40" s="13">
        <v>0</v>
      </c>
      <c r="G40" s="14">
        <v>0</v>
      </c>
      <c r="H40" s="14"/>
      <c r="I40" s="14">
        <v>0</v>
      </c>
      <c r="J40" s="14"/>
      <c r="K40" s="15">
        <f>(F40+G40+I40*2+J40*2)/6</f>
        <v>0</v>
      </c>
      <c r="L40" s="16" t="str">
        <f t="shared" si="6"/>
        <v/>
      </c>
      <c r="M40" s="17"/>
      <c r="N40" s="17"/>
      <c r="O40" s="16" t="str">
        <f t="shared" si="7"/>
        <v/>
      </c>
      <c r="P40" s="16" t="str">
        <f t="shared" si="8"/>
        <v/>
      </c>
      <c r="Q40" s="17" t="str">
        <f t="shared" si="9"/>
        <v/>
      </c>
      <c r="R40" s="18">
        <f t="shared" si="10"/>
        <v>0</v>
      </c>
      <c r="S40" s="14"/>
    </row>
    <row r="41" spans="1:19" s="19" customFormat="1">
      <c r="A41" s="11">
        <v>31</v>
      </c>
      <c r="B41" s="31" t="s">
        <v>123</v>
      </c>
      <c r="C41" s="32" t="s">
        <v>124</v>
      </c>
      <c r="D41" s="33" t="s">
        <v>125</v>
      </c>
      <c r="E41" s="12">
        <v>8</v>
      </c>
      <c r="F41" s="13">
        <v>8</v>
      </c>
      <c r="G41" s="14">
        <v>8</v>
      </c>
      <c r="H41" s="14">
        <v>8</v>
      </c>
      <c r="I41" s="14">
        <v>8</v>
      </c>
      <c r="J41" s="14">
        <v>8</v>
      </c>
      <c r="K41" s="15">
        <f t="shared" si="0"/>
        <v>8</v>
      </c>
      <c r="L41" s="16" t="str">
        <f t="shared" si="6"/>
        <v>x</v>
      </c>
      <c r="M41" s="17">
        <v>6</v>
      </c>
      <c r="N41" s="17"/>
      <c r="O41" s="16">
        <f t="shared" si="7"/>
        <v>6.8</v>
      </c>
      <c r="P41" s="16" t="str">
        <f t="shared" si="8"/>
        <v/>
      </c>
      <c r="Q41" s="17" t="str">
        <f t="shared" si="9"/>
        <v>x</v>
      </c>
      <c r="R41" s="18">
        <f t="shared" si="10"/>
        <v>6.8</v>
      </c>
      <c r="S41" s="14"/>
    </row>
    <row r="42" spans="1:19" s="19" customFormat="1">
      <c r="A42" s="11">
        <v>32</v>
      </c>
      <c r="B42" s="31" t="s">
        <v>126</v>
      </c>
      <c r="C42" s="32" t="s">
        <v>127</v>
      </c>
      <c r="D42" s="33" t="s">
        <v>128</v>
      </c>
      <c r="E42" s="12">
        <v>9</v>
      </c>
      <c r="F42" s="13">
        <v>8</v>
      </c>
      <c r="G42" s="14">
        <v>9</v>
      </c>
      <c r="H42" s="14">
        <v>9</v>
      </c>
      <c r="I42" s="14">
        <v>8</v>
      </c>
      <c r="J42" s="14">
        <v>10</v>
      </c>
      <c r="K42" s="15">
        <f t="shared" si="0"/>
        <v>8.8888888888888893</v>
      </c>
      <c r="L42" s="16" t="str">
        <f t="shared" si="6"/>
        <v>x</v>
      </c>
      <c r="M42" s="17">
        <v>10</v>
      </c>
      <c r="N42" s="17"/>
      <c r="O42" s="16">
        <f t="shared" si="7"/>
        <v>9.5555555555555554</v>
      </c>
      <c r="P42" s="16" t="str">
        <f t="shared" si="8"/>
        <v/>
      </c>
      <c r="Q42" s="17" t="str">
        <f t="shared" si="9"/>
        <v>x</v>
      </c>
      <c r="R42" s="18">
        <f t="shared" si="10"/>
        <v>9.5555555555555554</v>
      </c>
      <c r="S42" s="14"/>
    </row>
    <row r="43" spans="1:19" s="19" customFormat="1">
      <c r="A43" s="11">
        <v>33</v>
      </c>
      <c r="B43" s="31" t="s">
        <v>129</v>
      </c>
      <c r="C43" s="32" t="s">
        <v>127</v>
      </c>
      <c r="D43" s="33" t="s">
        <v>130</v>
      </c>
      <c r="E43" s="12">
        <v>9</v>
      </c>
      <c r="F43" s="13">
        <v>8</v>
      </c>
      <c r="G43" s="14">
        <v>8</v>
      </c>
      <c r="H43" s="14">
        <v>10</v>
      </c>
      <c r="I43" s="14">
        <v>8</v>
      </c>
      <c r="J43" s="14">
        <v>8</v>
      </c>
      <c r="K43" s="15">
        <f t="shared" si="0"/>
        <v>8.5555555555555554</v>
      </c>
      <c r="L43" s="16" t="str">
        <f t="shared" si="1"/>
        <v>x</v>
      </c>
      <c r="M43" s="17">
        <v>9</v>
      </c>
      <c r="N43" s="17"/>
      <c r="O43" s="16">
        <f t="shared" si="2"/>
        <v>8.8222222222222229</v>
      </c>
      <c r="P43" s="16" t="str">
        <f t="shared" si="3"/>
        <v/>
      </c>
      <c r="Q43" s="17" t="str">
        <f t="shared" si="4"/>
        <v>x</v>
      </c>
      <c r="R43" s="18">
        <f t="shared" si="5"/>
        <v>8.8222222222222229</v>
      </c>
      <c r="S43" s="14"/>
    </row>
    <row r="44" spans="1:19" s="19" customFormat="1">
      <c r="A44" s="11">
        <v>34</v>
      </c>
      <c r="B44" s="31" t="s">
        <v>131</v>
      </c>
      <c r="C44" s="32" t="s">
        <v>132</v>
      </c>
      <c r="D44" s="33" t="s">
        <v>133</v>
      </c>
      <c r="E44" s="12"/>
      <c r="F44" s="13">
        <v>0</v>
      </c>
      <c r="G44" s="14">
        <v>0</v>
      </c>
      <c r="H44" s="14"/>
      <c r="I44" s="14">
        <v>0</v>
      </c>
      <c r="J44" s="14"/>
      <c r="K44" s="15">
        <f>(F44+G44+I44*2+J44*2)/6</f>
        <v>0</v>
      </c>
      <c r="L44" s="16" t="str">
        <f t="shared" si="1"/>
        <v/>
      </c>
      <c r="M44" s="17"/>
      <c r="N44" s="17"/>
      <c r="O44" s="16" t="str">
        <f t="shared" si="2"/>
        <v/>
      </c>
      <c r="P44" s="16" t="str">
        <f t="shared" si="3"/>
        <v/>
      </c>
      <c r="Q44" s="17" t="str">
        <f t="shared" si="4"/>
        <v/>
      </c>
      <c r="R44" s="18">
        <f t="shared" si="5"/>
        <v>0</v>
      </c>
      <c r="S44" s="14"/>
    </row>
    <row r="45" spans="1:19" s="19" customFormat="1">
      <c r="A45" s="11">
        <v>35</v>
      </c>
      <c r="B45" s="31" t="s">
        <v>134</v>
      </c>
      <c r="C45" s="32" t="s">
        <v>135</v>
      </c>
      <c r="D45" s="33" t="s">
        <v>136</v>
      </c>
      <c r="E45" s="12"/>
      <c r="F45" s="13">
        <v>10</v>
      </c>
      <c r="G45" s="14">
        <v>8</v>
      </c>
      <c r="H45" s="14">
        <v>9</v>
      </c>
      <c r="I45" s="14">
        <v>10</v>
      </c>
      <c r="J45" s="14">
        <v>8</v>
      </c>
      <c r="K45" s="15">
        <f>(F45+G45+H45*2+I45*2+J45*2)/8</f>
        <v>9</v>
      </c>
      <c r="L45" s="16" t="str">
        <f t="shared" si="1"/>
        <v>x</v>
      </c>
      <c r="M45" s="17">
        <v>6</v>
      </c>
      <c r="N45" s="17"/>
      <c r="O45" s="16">
        <f t="shared" si="2"/>
        <v>7.2</v>
      </c>
      <c r="P45" s="16" t="str">
        <f t="shared" si="3"/>
        <v/>
      </c>
      <c r="Q45" s="17" t="str">
        <f t="shared" si="4"/>
        <v>x</v>
      </c>
      <c r="R45" s="18">
        <f t="shared" si="5"/>
        <v>7.2</v>
      </c>
      <c r="S45" s="14"/>
    </row>
    <row r="46" spans="1:19" s="19" customFormat="1">
      <c r="A46" s="11">
        <v>36</v>
      </c>
      <c r="B46" s="31" t="s">
        <v>137</v>
      </c>
      <c r="C46" s="32" t="s">
        <v>31</v>
      </c>
      <c r="D46" s="33" t="s">
        <v>138</v>
      </c>
      <c r="E46" s="12">
        <v>5</v>
      </c>
      <c r="F46" s="13">
        <v>5</v>
      </c>
      <c r="G46" s="14">
        <v>5</v>
      </c>
      <c r="H46" s="14">
        <v>5</v>
      </c>
      <c r="I46" s="14">
        <v>5</v>
      </c>
      <c r="J46" s="14">
        <v>5</v>
      </c>
      <c r="K46" s="15">
        <f t="shared" si="0"/>
        <v>5</v>
      </c>
      <c r="L46" s="16" t="str">
        <f t="shared" si="1"/>
        <v>x</v>
      </c>
      <c r="M46" s="17">
        <v>9</v>
      </c>
      <c r="N46" s="17"/>
      <c r="O46" s="16">
        <f t="shared" si="2"/>
        <v>7.4</v>
      </c>
      <c r="P46" s="16" t="str">
        <f t="shared" si="3"/>
        <v/>
      </c>
      <c r="Q46" s="17" t="str">
        <f t="shared" si="4"/>
        <v>x</v>
      </c>
      <c r="R46" s="18">
        <f t="shared" si="5"/>
        <v>7.4</v>
      </c>
      <c r="S46" s="14"/>
    </row>
    <row r="47" spans="1:19" s="19" customFormat="1">
      <c r="A47" s="11"/>
      <c r="B47" s="20"/>
      <c r="C47" s="21"/>
      <c r="D47" s="22"/>
      <c r="E47" s="12"/>
      <c r="F47" s="13"/>
      <c r="G47" s="14"/>
      <c r="H47" s="14"/>
      <c r="I47" s="14"/>
      <c r="J47" s="14"/>
      <c r="K47" s="12"/>
      <c r="L47" s="17" t="str">
        <f t="shared" si="1"/>
        <v/>
      </c>
      <c r="M47" s="17"/>
      <c r="N47" s="17"/>
      <c r="O47" s="17"/>
      <c r="P47" s="16" t="str">
        <f t="shared" si="3"/>
        <v/>
      </c>
      <c r="Q47" s="17" t="str">
        <f t="shared" ref="Q47" si="16">IF(M47&lt;3,IF(OR(N47&lt;3,N47=""),"","x"),IF(OR(N47&lt;3,N47=""),"","x"))</f>
        <v/>
      </c>
      <c r="R47" s="12"/>
      <c r="S47" s="14"/>
    </row>
    <row r="48" spans="1:19">
      <c r="B48" s="2" t="s">
        <v>32</v>
      </c>
      <c r="C48" s="23">
        <f>COUNT(A11:A47)</f>
        <v>36</v>
      </c>
    </row>
    <row r="49" spans="2:18">
      <c r="L49" s="24"/>
      <c r="M49" s="40" t="s">
        <v>149</v>
      </c>
      <c r="N49" s="40"/>
      <c r="O49" s="40"/>
      <c r="P49" s="40"/>
      <c r="Q49" s="40"/>
      <c r="R49" s="40"/>
    </row>
    <row r="50" spans="2:18">
      <c r="B50" s="2" t="s">
        <v>33</v>
      </c>
      <c r="E50" s="25" t="s">
        <v>34</v>
      </c>
      <c r="L50" s="26"/>
      <c r="M50" s="41" t="s">
        <v>35</v>
      </c>
      <c r="N50" s="41"/>
      <c r="O50" s="41"/>
      <c r="P50" s="41"/>
      <c r="Q50" s="41"/>
      <c r="R50" s="41"/>
    </row>
    <row r="54" spans="2:18">
      <c r="E54" s="1" t="s">
        <v>148</v>
      </c>
      <c r="O54" s="1" t="s">
        <v>36</v>
      </c>
    </row>
  </sheetData>
  <sheetProtection password="CE28" sheet="1" objects="1" scenarios="1"/>
  <autoFilter ref="A10:S50">
    <filterColumn colId="1" showButton="0"/>
  </autoFilter>
  <mergeCells count="19">
    <mergeCell ref="A9:A10"/>
    <mergeCell ref="B9:C10"/>
    <mergeCell ref="D9:D10"/>
    <mergeCell ref="E9:G9"/>
    <mergeCell ref="H9:J9"/>
    <mergeCell ref="A1:D1"/>
    <mergeCell ref="G1:S1"/>
    <mergeCell ref="A2:D2"/>
    <mergeCell ref="G2:S2"/>
    <mergeCell ref="A4:S4"/>
    <mergeCell ref="S9:S10"/>
    <mergeCell ref="M49:R49"/>
    <mergeCell ref="M50:R50"/>
    <mergeCell ref="K9:K10"/>
    <mergeCell ref="L9:L10"/>
    <mergeCell ref="M9:N9"/>
    <mergeCell ref="O9:P9"/>
    <mergeCell ref="Q9:Q10"/>
    <mergeCell ref="R9:R10"/>
  </mergeCells>
  <conditionalFormatting sqref="P47:Q47">
    <cfRule type="cellIs" dxfId="37" priority="29" operator="lessThan">
      <formula>5</formula>
    </cfRule>
  </conditionalFormatting>
  <conditionalFormatting sqref="O11:Q17 O43:Q46">
    <cfRule type="cellIs" dxfId="36" priority="28" operator="lessThan">
      <formula>5</formula>
    </cfRule>
  </conditionalFormatting>
  <conditionalFormatting sqref="M11:N17 M43:N46">
    <cfRule type="cellIs" dxfId="35" priority="27" operator="lessThan">
      <formula>3</formula>
    </cfRule>
  </conditionalFormatting>
  <conditionalFormatting sqref="K11:K46">
    <cfRule type="cellIs" dxfId="34" priority="26" operator="lessThan">
      <formula>3</formula>
    </cfRule>
  </conditionalFormatting>
  <conditionalFormatting sqref="O18:Q24 O40:Q42">
    <cfRule type="cellIs" dxfId="33" priority="25" operator="lessThan">
      <formula>5</formula>
    </cfRule>
  </conditionalFormatting>
  <conditionalFormatting sqref="M18:N24 M40:N42">
    <cfRule type="cellIs" dxfId="32" priority="24" operator="lessThan">
      <formula>3</formula>
    </cfRule>
  </conditionalFormatting>
  <conditionalFormatting sqref="O28:Q33">
    <cfRule type="cellIs" dxfId="31" priority="7" operator="lessThan">
      <formula>5</formula>
    </cfRule>
  </conditionalFormatting>
  <conditionalFormatting sqref="M28:N33">
    <cfRule type="cellIs" dxfId="30" priority="6" operator="lessThan">
      <formula>3</formula>
    </cfRule>
  </conditionalFormatting>
  <conditionalFormatting sqref="O25:Q27">
    <cfRule type="cellIs" dxfId="29" priority="4" operator="lessThan">
      <formula>5</formula>
    </cfRule>
  </conditionalFormatting>
  <conditionalFormatting sqref="M25:N27">
    <cfRule type="cellIs" dxfId="28" priority="3" operator="lessThan">
      <formula>3</formula>
    </cfRule>
  </conditionalFormatting>
  <conditionalFormatting sqref="O34:Q39">
    <cfRule type="cellIs" dxfId="27" priority="2" operator="lessThan">
      <formula>5</formula>
    </cfRule>
  </conditionalFormatting>
  <conditionalFormatting sqref="M34:N39">
    <cfRule type="cellIs" dxfId="26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54"/>
  <sheetViews>
    <sheetView topLeftCell="A9" workbookViewId="0">
      <selection activeCell="B30" sqref="B30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48" t="s">
        <v>0</v>
      </c>
      <c r="B1" s="48"/>
      <c r="C1" s="48"/>
      <c r="D1" s="48"/>
      <c r="G1" s="41" t="s">
        <v>1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>
      <c r="A2" s="41" t="s">
        <v>2</v>
      </c>
      <c r="B2" s="41"/>
      <c r="C2" s="41"/>
      <c r="D2" s="41"/>
      <c r="G2" s="41" t="s">
        <v>3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4" spans="1:19" ht="18.75">
      <c r="A4" s="49" t="s">
        <v>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6" spans="1:19">
      <c r="A6" s="2" t="s">
        <v>37</v>
      </c>
      <c r="D6" s="2" t="s">
        <v>144</v>
      </c>
      <c r="M6" s="2" t="s">
        <v>5</v>
      </c>
      <c r="P6" s="3">
        <v>2</v>
      </c>
      <c r="Q6" s="2" t="s">
        <v>6</v>
      </c>
    </row>
    <row r="7" spans="1:19" ht="26.25" customHeight="1">
      <c r="A7" s="2" t="s">
        <v>7</v>
      </c>
      <c r="D7" s="2" t="s">
        <v>8</v>
      </c>
      <c r="E7" s="1" t="s">
        <v>143</v>
      </c>
      <c r="M7" s="4" t="s">
        <v>145</v>
      </c>
    </row>
    <row r="9" spans="1:19">
      <c r="A9" s="47" t="s">
        <v>9</v>
      </c>
      <c r="B9" s="44" t="s">
        <v>10</v>
      </c>
      <c r="C9" s="44"/>
      <c r="D9" s="50" t="s">
        <v>11</v>
      </c>
      <c r="E9" s="52" t="s">
        <v>12</v>
      </c>
      <c r="F9" s="44"/>
      <c r="G9" s="53"/>
      <c r="H9" s="52" t="s">
        <v>13</v>
      </c>
      <c r="I9" s="44"/>
      <c r="J9" s="45"/>
      <c r="K9" s="42" t="s">
        <v>14</v>
      </c>
      <c r="L9" s="42" t="s">
        <v>15</v>
      </c>
      <c r="M9" s="44" t="s">
        <v>16</v>
      </c>
      <c r="N9" s="44"/>
      <c r="O9" s="45" t="s">
        <v>17</v>
      </c>
      <c r="P9" s="46"/>
      <c r="Q9" s="44" t="s">
        <v>18</v>
      </c>
      <c r="R9" s="47" t="s">
        <v>19</v>
      </c>
      <c r="S9" s="38" t="s">
        <v>20</v>
      </c>
    </row>
    <row r="10" spans="1:19">
      <c r="A10" s="44"/>
      <c r="B10" s="44"/>
      <c r="C10" s="44"/>
      <c r="D10" s="51"/>
      <c r="E10" s="5" t="s">
        <v>21</v>
      </c>
      <c r="F10" s="6" t="s">
        <v>22</v>
      </c>
      <c r="G10" s="7" t="s">
        <v>23</v>
      </c>
      <c r="H10" s="5" t="s">
        <v>21</v>
      </c>
      <c r="I10" s="6" t="s">
        <v>22</v>
      </c>
      <c r="J10" s="8" t="s">
        <v>23</v>
      </c>
      <c r="K10" s="39"/>
      <c r="L10" s="43"/>
      <c r="M10" s="9" t="s">
        <v>24</v>
      </c>
      <c r="N10" s="9" t="s">
        <v>25</v>
      </c>
      <c r="O10" s="9" t="s">
        <v>24</v>
      </c>
      <c r="P10" s="10" t="s">
        <v>25</v>
      </c>
      <c r="Q10" s="44"/>
      <c r="R10" s="44"/>
      <c r="S10" s="39"/>
    </row>
    <row r="11" spans="1:19" s="19" customFormat="1">
      <c r="A11" s="11">
        <v>1</v>
      </c>
      <c r="B11" s="31" t="s">
        <v>47</v>
      </c>
      <c r="C11" s="32" t="s">
        <v>26</v>
      </c>
      <c r="D11" s="33" t="s">
        <v>48</v>
      </c>
      <c r="E11" s="12">
        <v>0</v>
      </c>
      <c r="F11" s="13"/>
      <c r="G11" s="14"/>
      <c r="H11" s="14">
        <v>0</v>
      </c>
      <c r="I11" s="14"/>
      <c r="J11" s="14"/>
      <c r="K11" s="15">
        <f>(E11+H11*2)/3</f>
        <v>0</v>
      </c>
      <c r="L11" s="16" t="str">
        <f>IF(K11&lt;3,"","x")</f>
        <v/>
      </c>
      <c r="M11" s="17"/>
      <c r="N11" s="17"/>
      <c r="O11" s="16" t="str">
        <f>IF(M11&lt;&gt;"",(K11*4+M11*6)/10,"")</f>
        <v/>
      </c>
      <c r="P11" s="16" t="str">
        <f>IF(N11&lt;&gt;"",(K11*4+N11*6)/10,"")</f>
        <v/>
      </c>
      <c r="Q11" s="17" t="str">
        <f>IF(L11="x",IF(AND(O11&gt;=5,M11&gt;=3),"x",IF(AND(P11&gt;=5,N11&gt;=3),"x","")),"")</f>
        <v/>
      </c>
      <c r="R11" s="18">
        <f>MAX(O11:P11)</f>
        <v>0</v>
      </c>
      <c r="S11" s="14"/>
    </row>
    <row r="12" spans="1:19" s="19" customFormat="1">
      <c r="A12" s="11">
        <v>2</v>
      </c>
      <c r="B12" s="29" t="s">
        <v>49</v>
      </c>
      <c r="C12" s="32" t="s">
        <v>50</v>
      </c>
      <c r="D12" s="33" t="s">
        <v>51</v>
      </c>
      <c r="E12" s="12">
        <v>7</v>
      </c>
      <c r="F12" s="13"/>
      <c r="G12" s="14"/>
      <c r="H12" s="14">
        <v>5</v>
      </c>
      <c r="I12" s="14"/>
      <c r="J12" s="14"/>
      <c r="K12" s="15">
        <f>(E12+H12*2)/3</f>
        <v>5.666666666666667</v>
      </c>
      <c r="L12" s="16" t="str">
        <f t="shared" ref="L12:L46" si="0">IF(K12&lt;3,"","x")</f>
        <v>x</v>
      </c>
      <c r="M12" s="17">
        <v>5</v>
      </c>
      <c r="N12" s="17"/>
      <c r="O12" s="16">
        <f t="shared" ref="O12:O47" si="1">IF(M12&lt;&gt;"",(K12*4+M12*6)/10,"")</f>
        <v>5.2666666666666675</v>
      </c>
      <c r="P12" s="16" t="str">
        <f t="shared" ref="P12:P47" si="2">IF(N12&lt;&gt;"",(K12*4+N12*6)/10,"")</f>
        <v/>
      </c>
      <c r="Q12" s="17" t="str">
        <f t="shared" ref="Q12:Q47" si="3">IF(L12="x",IF(AND(O12&gt;=5,M12&gt;=3),"x",IF(AND(P12&gt;=5,N12&gt;=3),"x","")),"")</f>
        <v>x</v>
      </c>
      <c r="R12" s="18">
        <f t="shared" ref="R12:R46" si="4">MAX(O12:P12)</f>
        <v>5.2666666666666675</v>
      </c>
      <c r="S12" s="14"/>
    </row>
    <row r="13" spans="1:19" s="19" customFormat="1">
      <c r="A13" s="11">
        <v>3</v>
      </c>
      <c r="B13" s="29" t="s">
        <v>52</v>
      </c>
      <c r="C13" s="32" t="s">
        <v>53</v>
      </c>
      <c r="D13" s="33" t="s">
        <v>54</v>
      </c>
      <c r="E13" s="12">
        <v>7</v>
      </c>
      <c r="F13" s="13"/>
      <c r="G13" s="14"/>
      <c r="H13" s="14">
        <v>3</v>
      </c>
      <c r="I13" s="14"/>
      <c r="J13" s="14"/>
      <c r="K13" s="15">
        <f>(E13+H13*2)/3</f>
        <v>4.333333333333333</v>
      </c>
      <c r="L13" s="16" t="str">
        <f t="shared" si="0"/>
        <v>x</v>
      </c>
      <c r="M13" s="17">
        <v>0</v>
      </c>
      <c r="N13" s="17"/>
      <c r="O13" s="16">
        <f t="shared" si="1"/>
        <v>1.7333333333333332</v>
      </c>
      <c r="P13" s="16" t="str">
        <f t="shared" si="2"/>
        <v/>
      </c>
      <c r="Q13" s="17" t="str">
        <f t="shared" si="3"/>
        <v/>
      </c>
      <c r="R13" s="18">
        <f t="shared" si="4"/>
        <v>1.7333333333333332</v>
      </c>
      <c r="S13" s="14"/>
    </row>
    <row r="14" spans="1:19" s="19" customFormat="1">
      <c r="A14" s="11">
        <v>4</v>
      </c>
      <c r="B14" s="31" t="s">
        <v>55</v>
      </c>
      <c r="C14" s="32" t="s">
        <v>56</v>
      </c>
      <c r="D14" s="33" t="s">
        <v>57</v>
      </c>
      <c r="E14" s="12">
        <v>7</v>
      </c>
      <c r="F14" s="13"/>
      <c r="G14" s="14"/>
      <c r="H14" s="14">
        <v>3</v>
      </c>
      <c r="I14" s="14"/>
      <c r="J14" s="14"/>
      <c r="K14" s="15">
        <f t="shared" ref="K14:K46" si="5">(E14+H14*2)/3</f>
        <v>4.333333333333333</v>
      </c>
      <c r="L14" s="16" t="str">
        <f t="shared" si="0"/>
        <v>x</v>
      </c>
      <c r="M14" s="17">
        <v>0</v>
      </c>
      <c r="N14" s="17"/>
      <c r="O14" s="16">
        <f t="shared" si="1"/>
        <v>1.7333333333333332</v>
      </c>
      <c r="P14" s="16" t="str">
        <f t="shared" si="2"/>
        <v/>
      </c>
      <c r="Q14" s="17" t="str">
        <f t="shared" si="3"/>
        <v/>
      </c>
      <c r="R14" s="18">
        <f t="shared" si="4"/>
        <v>1.7333333333333332</v>
      </c>
      <c r="S14" s="14"/>
    </row>
    <row r="15" spans="1:19" s="19" customFormat="1">
      <c r="A15" s="11">
        <v>5</v>
      </c>
      <c r="B15" s="31" t="s">
        <v>58</v>
      </c>
      <c r="C15" s="32" t="s">
        <v>59</v>
      </c>
      <c r="D15" s="33" t="s">
        <v>60</v>
      </c>
      <c r="E15" s="12">
        <v>8</v>
      </c>
      <c r="F15" s="13"/>
      <c r="G15" s="14"/>
      <c r="H15" s="14">
        <v>5</v>
      </c>
      <c r="I15" s="14"/>
      <c r="J15" s="14"/>
      <c r="K15" s="15">
        <f t="shared" si="5"/>
        <v>6</v>
      </c>
      <c r="L15" s="16" t="str">
        <f t="shared" si="0"/>
        <v>x</v>
      </c>
      <c r="M15" s="17">
        <v>0</v>
      </c>
      <c r="N15" s="17"/>
      <c r="O15" s="16">
        <f t="shared" si="1"/>
        <v>2.4</v>
      </c>
      <c r="P15" s="16" t="str">
        <f t="shared" si="2"/>
        <v/>
      </c>
      <c r="Q15" s="17" t="str">
        <f t="shared" si="3"/>
        <v/>
      </c>
      <c r="R15" s="18">
        <f t="shared" si="4"/>
        <v>2.4</v>
      </c>
      <c r="S15" s="14"/>
    </row>
    <row r="16" spans="1:19" s="19" customFormat="1">
      <c r="A16" s="11">
        <v>6</v>
      </c>
      <c r="B16" s="31" t="s">
        <v>61</v>
      </c>
      <c r="C16" s="32" t="s">
        <v>62</v>
      </c>
      <c r="D16" s="33" t="s">
        <v>63</v>
      </c>
      <c r="E16" s="12">
        <v>5</v>
      </c>
      <c r="F16" s="13"/>
      <c r="G16" s="14"/>
      <c r="H16" s="14">
        <v>4</v>
      </c>
      <c r="I16" s="14"/>
      <c r="J16" s="14"/>
      <c r="K16" s="15">
        <f t="shared" si="5"/>
        <v>4.333333333333333</v>
      </c>
      <c r="L16" s="16" t="str">
        <f t="shared" si="0"/>
        <v>x</v>
      </c>
      <c r="M16" s="17">
        <v>5</v>
      </c>
      <c r="N16" s="17"/>
      <c r="O16" s="16">
        <f t="shared" si="1"/>
        <v>4.7333333333333325</v>
      </c>
      <c r="P16" s="16" t="str">
        <f t="shared" si="2"/>
        <v/>
      </c>
      <c r="Q16" s="17" t="str">
        <f t="shared" si="3"/>
        <v/>
      </c>
      <c r="R16" s="18">
        <f t="shared" si="4"/>
        <v>4.7333333333333325</v>
      </c>
      <c r="S16" s="14"/>
    </row>
    <row r="17" spans="1:19" s="19" customFormat="1">
      <c r="A17" s="11">
        <v>7</v>
      </c>
      <c r="B17" s="31" t="s">
        <v>64</v>
      </c>
      <c r="C17" s="32" t="s">
        <v>28</v>
      </c>
      <c r="D17" s="34" t="s">
        <v>65</v>
      </c>
      <c r="E17" s="12">
        <v>4</v>
      </c>
      <c r="F17" s="13"/>
      <c r="G17" s="14"/>
      <c r="H17" s="14">
        <v>4</v>
      </c>
      <c r="I17" s="14"/>
      <c r="J17" s="14"/>
      <c r="K17" s="15">
        <f t="shared" si="5"/>
        <v>4</v>
      </c>
      <c r="L17" s="16" t="str">
        <f t="shared" si="0"/>
        <v>x</v>
      </c>
      <c r="M17" s="17">
        <v>0</v>
      </c>
      <c r="N17" s="17"/>
      <c r="O17" s="16">
        <f t="shared" si="1"/>
        <v>1.6</v>
      </c>
      <c r="P17" s="16" t="str">
        <f t="shared" si="2"/>
        <v/>
      </c>
      <c r="Q17" s="17" t="str">
        <f t="shared" si="3"/>
        <v/>
      </c>
      <c r="R17" s="18">
        <f t="shared" si="4"/>
        <v>1.6</v>
      </c>
      <c r="S17" s="14"/>
    </row>
    <row r="18" spans="1:19" s="19" customFormat="1">
      <c r="A18" s="11">
        <v>8</v>
      </c>
      <c r="B18" s="29" t="s">
        <v>66</v>
      </c>
      <c r="C18" s="32" t="s">
        <v>28</v>
      </c>
      <c r="D18" s="33" t="s">
        <v>67</v>
      </c>
      <c r="E18" s="12">
        <v>0</v>
      </c>
      <c r="F18" s="13"/>
      <c r="G18" s="14"/>
      <c r="H18" s="14">
        <v>0</v>
      </c>
      <c r="I18" s="14"/>
      <c r="J18" s="14"/>
      <c r="K18" s="15">
        <f t="shared" si="5"/>
        <v>0</v>
      </c>
      <c r="L18" s="16" t="str">
        <f t="shared" si="0"/>
        <v/>
      </c>
      <c r="M18" s="17"/>
      <c r="N18" s="17"/>
      <c r="O18" s="16" t="str">
        <f t="shared" si="1"/>
        <v/>
      </c>
      <c r="P18" s="16" t="str">
        <f t="shared" si="2"/>
        <v/>
      </c>
      <c r="Q18" s="17" t="str">
        <f t="shared" si="3"/>
        <v/>
      </c>
      <c r="R18" s="18">
        <f t="shared" si="4"/>
        <v>0</v>
      </c>
      <c r="S18" s="14"/>
    </row>
    <row r="19" spans="1:19" s="19" customFormat="1">
      <c r="A19" s="11">
        <v>9</v>
      </c>
      <c r="B19" s="29" t="s">
        <v>68</v>
      </c>
      <c r="C19" s="32" t="s">
        <v>40</v>
      </c>
      <c r="D19" s="33" t="s">
        <v>69</v>
      </c>
      <c r="E19" s="12">
        <v>4</v>
      </c>
      <c r="F19" s="13"/>
      <c r="G19" s="14"/>
      <c r="H19" s="14">
        <v>4</v>
      </c>
      <c r="I19" s="14"/>
      <c r="J19" s="14"/>
      <c r="K19" s="15">
        <f t="shared" si="5"/>
        <v>4</v>
      </c>
      <c r="L19" s="16" t="str">
        <f t="shared" si="0"/>
        <v>x</v>
      </c>
      <c r="M19" s="17">
        <v>5</v>
      </c>
      <c r="N19" s="17"/>
      <c r="O19" s="16">
        <f t="shared" si="1"/>
        <v>4.5999999999999996</v>
      </c>
      <c r="P19" s="16" t="str">
        <f t="shared" si="2"/>
        <v/>
      </c>
      <c r="Q19" s="17" t="str">
        <f t="shared" si="3"/>
        <v/>
      </c>
      <c r="R19" s="18">
        <f t="shared" si="4"/>
        <v>4.5999999999999996</v>
      </c>
      <c r="S19" s="14"/>
    </row>
    <row r="20" spans="1:19" s="19" customFormat="1">
      <c r="A20" s="11">
        <v>10</v>
      </c>
      <c r="B20" s="31" t="s">
        <v>70</v>
      </c>
      <c r="C20" s="32" t="s">
        <v>41</v>
      </c>
      <c r="D20" s="34" t="s">
        <v>71</v>
      </c>
      <c r="E20" s="12">
        <v>0</v>
      </c>
      <c r="F20" s="13"/>
      <c r="G20" s="14"/>
      <c r="H20" s="14">
        <v>0</v>
      </c>
      <c r="I20" s="14"/>
      <c r="J20" s="14"/>
      <c r="K20" s="15">
        <f t="shared" si="5"/>
        <v>0</v>
      </c>
      <c r="L20" s="16" t="str">
        <f t="shared" si="0"/>
        <v/>
      </c>
      <c r="M20" s="17"/>
      <c r="N20" s="17"/>
      <c r="O20" s="16" t="str">
        <f t="shared" si="1"/>
        <v/>
      </c>
      <c r="P20" s="16" t="str">
        <f t="shared" si="2"/>
        <v/>
      </c>
      <c r="Q20" s="17" t="str">
        <f t="shared" si="3"/>
        <v/>
      </c>
      <c r="R20" s="18">
        <f t="shared" si="4"/>
        <v>0</v>
      </c>
      <c r="S20" s="14"/>
    </row>
    <row r="21" spans="1:19" s="19" customFormat="1">
      <c r="A21" s="11">
        <v>11</v>
      </c>
      <c r="B21" s="29" t="s">
        <v>72</v>
      </c>
      <c r="C21" s="32" t="s">
        <v>73</v>
      </c>
      <c r="D21" s="33" t="s">
        <v>39</v>
      </c>
      <c r="E21" s="12">
        <v>6</v>
      </c>
      <c r="F21" s="13"/>
      <c r="G21" s="14"/>
      <c r="H21" s="14">
        <v>4</v>
      </c>
      <c r="I21" s="14"/>
      <c r="J21" s="14"/>
      <c r="K21" s="15">
        <f t="shared" si="5"/>
        <v>4.666666666666667</v>
      </c>
      <c r="L21" s="16" t="str">
        <f t="shared" si="0"/>
        <v>x</v>
      </c>
      <c r="M21" s="17">
        <v>5</v>
      </c>
      <c r="N21" s="17"/>
      <c r="O21" s="16">
        <f t="shared" si="1"/>
        <v>4.8666666666666671</v>
      </c>
      <c r="P21" s="16" t="str">
        <f t="shared" si="2"/>
        <v/>
      </c>
      <c r="Q21" s="17" t="str">
        <f t="shared" si="3"/>
        <v/>
      </c>
      <c r="R21" s="18">
        <f t="shared" si="4"/>
        <v>4.8666666666666671</v>
      </c>
      <c r="S21" s="14"/>
    </row>
    <row r="22" spans="1:19" s="19" customFormat="1">
      <c r="A22" s="11">
        <v>12</v>
      </c>
      <c r="B22" s="29" t="s">
        <v>74</v>
      </c>
      <c r="C22" s="32" t="s">
        <v>75</v>
      </c>
      <c r="D22" s="33" t="s">
        <v>76</v>
      </c>
      <c r="E22" s="12">
        <v>0</v>
      </c>
      <c r="F22" s="13"/>
      <c r="G22" s="14"/>
      <c r="H22" s="14">
        <v>0</v>
      </c>
      <c r="I22" s="14"/>
      <c r="J22" s="14"/>
      <c r="K22" s="15">
        <f t="shared" si="5"/>
        <v>0</v>
      </c>
      <c r="L22" s="16" t="str">
        <f t="shared" si="0"/>
        <v/>
      </c>
      <c r="M22" s="17"/>
      <c r="N22" s="17"/>
      <c r="O22" s="16" t="str">
        <f t="shared" si="1"/>
        <v/>
      </c>
      <c r="P22" s="16" t="str">
        <f t="shared" si="2"/>
        <v/>
      </c>
      <c r="Q22" s="17" t="str">
        <f t="shared" si="3"/>
        <v/>
      </c>
      <c r="R22" s="18">
        <f t="shared" si="4"/>
        <v>0</v>
      </c>
      <c r="S22" s="14"/>
    </row>
    <row r="23" spans="1:19" s="19" customFormat="1">
      <c r="A23" s="11">
        <v>13</v>
      </c>
      <c r="B23" s="29" t="s">
        <v>77</v>
      </c>
      <c r="C23" s="32" t="s">
        <v>78</v>
      </c>
      <c r="D23" s="33" t="s">
        <v>79</v>
      </c>
      <c r="E23" s="12">
        <v>0</v>
      </c>
      <c r="F23" s="13"/>
      <c r="G23" s="14"/>
      <c r="H23" s="14">
        <v>0</v>
      </c>
      <c r="I23" s="14"/>
      <c r="J23" s="14"/>
      <c r="K23" s="15">
        <f t="shared" si="5"/>
        <v>0</v>
      </c>
      <c r="L23" s="16" t="str">
        <f t="shared" si="0"/>
        <v/>
      </c>
      <c r="M23" s="17"/>
      <c r="N23" s="17"/>
      <c r="O23" s="16" t="str">
        <f t="shared" si="1"/>
        <v/>
      </c>
      <c r="P23" s="16" t="str">
        <f t="shared" si="2"/>
        <v/>
      </c>
      <c r="Q23" s="17" t="str">
        <f t="shared" si="3"/>
        <v/>
      </c>
      <c r="R23" s="18">
        <f t="shared" si="4"/>
        <v>0</v>
      </c>
      <c r="S23" s="14"/>
    </row>
    <row r="24" spans="1:19" s="19" customFormat="1">
      <c r="A24" s="11">
        <v>14</v>
      </c>
      <c r="B24" s="29" t="s">
        <v>80</v>
      </c>
      <c r="C24" s="35" t="s">
        <v>81</v>
      </c>
      <c r="D24" s="33" t="s">
        <v>82</v>
      </c>
      <c r="E24" s="12">
        <v>0</v>
      </c>
      <c r="F24" s="13"/>
      <c r="G24" s="14"/>
      <c r="H24" s="14">
        <v>0</v>
      </c>
      <c r="I24" s="14"/>
      <c r="J24" s="14"/>
      <c r="K24" s="15">
        <f t="shared" si="5"/>
        <v>0</v>
      </c>
      <c r="L24" s="16" t="str">
        <f t="shared" si="0"/>
        <v/>
      </c>
      <c r="M24" s="17"/>
      <c r="N24" s="17"/>
      <c r="O24" s="16" t="str">
        <f t="shared" si="1"/>
        <v/>
      </c>
      <c r="P24" s="16" t="str">
        <f t="shared" si="2"/>
        <v/>
      </c>
      <c r="Q24" s="17" t="str">
        <f t="shared" si="3"/>
        <v/>
      </c>
      <c r="R24" s="18">
        <f t="shared" si="4"/>
        <v>0</v>
      </c>
      <c r="S24" s="14"/>
    </row>
    <row r="25" spans="1:19" s="19" customFormat="1">
      <c r="A25" s="11">
        <v>15</v>
      </c>
      <c r="B25" s="31" t="s">
        <v>83</v>
      </c>
      <c r="C25" s="32" t="s">
        <v>84</v>
      </c>
      <c r="D25" s="33" t="s">
        <v>85</v>
      </c>
      <c r="E25" s="12">
        <v>7</v>
      </c>
      <c r="F25" s="13"/>
      <c r="G25" s="14"/>
      <c r="H25" s="14">
        <v>4</v>
      </c>
      <c r="I25" s="14"/>
      <c r="J25" s="14"/>
      <c r="K25" s="15">
        <f t="shared" si="5"/>
        <v>5</v>
      </c>
      <c r="L25" s="16" t="str">
        <f t="shared" si="0"/>
        <v>x</v>
      </c>
      <c r="M25" s="17">
        <v>0</v>
      </c>
      <c r="N25" s="17"/>
      <c r="O25" s="16">
        <f t="shared" si="1"/>
        <v>2</v>
      </c>
      <c r="P25" s="16" t="str">
        <f t="shared" si="2"/>
        <v/>
      </c>
      <c r="Q25" s="17" t="str">
        <f t="shared" si="3"/>
        <v/>
      </c>
      <c r="R25" s="18">
        <f t="shared" si="4"/>
        <v>2</v>
      </c>
      <c r="S25" s="14"/>
    </row>
    <row r="26" spans="1:19" s="19" customFormat="1">
      <c r="A26" s="11">
        <v>16</v>
      </c>
      <c r="B26" s="29" t="s">
        <v>86</v>
      </c>
      <c r="C26" s="32" t="s">
        <v>42</v>
      </c>
      <c r="D26" s="33" t="s">
        <v>87</v>
      </c>
      <c r="E26" s="12">
        <v>0</v>
      </c>
      <c r="F26" s="13"/>
      <c r="G26" s="14"/>
      <c r="H26" s="14">
        <v>0</v>
      </c>
      <c r="I26" s="14"/>
      <c r="J26" s="14"/>
      <c r="K26" s="15">
        <f t="shared" si="5"/>
        <v>0</v>
      </c>
      <c r="L26" s="16" t="str">
        <f t="shared" si="0"/>
        <v/>
      </c>
      <c r="M26" s="17"/>
      <c r="N26" s="17"/>
      <c r="O26" s="16" t="str">
        <f t="shared" si="1"/>
        <v/>
      </c>
      <c r="P26" s="16" t="str">
        <f t="shared" si="2"/>
        <v/>
      </c>
      <c r="Q26" s="17" t="str">
        <f t="shared" si="3"/>
        <v/>
      </c>
      <c r="R26" s="18">
        <f t="shared" si="4"/>
        <v>0</v>
      </c>
      <c r="S26" s="14"/>
    </row>
    <row r="27" spans="1:19" s="19" customFormat="1">
      <c r="A27" s="11">
        <v>17</v>
      </c>
      <c r="B27" s="31" t="s">
        <v>88</v>
      </c>
      <c r="C27" s="32" t="s">
        <v>42</v>
      </c>
      <c r="D27" s="33" t="s">
        <v>89</v>
      </c>
      <c r="E27" s="12">
        <v>6</v>
      </c>
      <c r="F27" s="13"/>
      <c r="G27" s="14"/>
      <c r="H27" s="14">
        <v>4</v>
      </c>
      <c r="I27" s="14"/>
      <c r="J27" s="14"/>
      <c r="K27" s="15">
        <f t="shared" si="5"/>
        <v>4.666666666666667</v>
      </c>
      <c r="L27" s="16" t="str">
        <f t="shared" si="0"/>
        <v>x</v>
      </c>
      <c r="M27" s="17">
        <v>5</v>
      </c>
      <c r="N27" s="17"/>
      <c r="O27" s="16">
        <f t="shared" si="1"/>
        <v>4.8666666666666671</v>
      </c>
      <c r="P27" s="16" t="str">
        <f t="shared" si="2"/>
        <v/>
      </c>
      <c r="Q27" s="17" t="str">
        <f t="shared" si="3"/>
        <v/>
      </c>
      <c r="R27" s="18">
        <f t="shared" si="4"/>
        <v>4.8666666666666671</v>
      </c>
      <c r="S27" s="14"/>
    </row>
    <row r="28" spans="1:19" s="19" customFormat="1">
      <c r="A28" s="11">
        <v>18</v>
      </c>
      <c r="B28" s="29" t="s">
        <v>90</v>
      </c>
      <c r="C28" s="32" t="s">
        <v>91</v>
      </c>
      <c r="D28" s="33" t="s">
        <v>92</v>
      </c>
      <c r="E28" s="12">
        <v>0</v>
      </c>
      <c r="F28" s="13"/>
      <c r="G28" s="14"/>
      <c r="H28" s="14">
        <v>0</v>
      </c>
      <c r="I28" s="14"/>
      <c r="J28" s="14"/>
      <c r="K28" s="15">
        <f t="shared" si="5"/>
        <v>0</v>
      </c>
      <c r="L28" s="16" t="str">
        <f t="shared" si="0"/>
        <v/>
      </c>
      <c r="M28" s="17"/>
      <c r="N28" s="17"/>
      <c r="O28" s="16" t="str">
        <f t="shared" si="1"/>
        <v/>
      </c>
      <c r="P28" s="16" t="str">
        <f t="shared" si="2"/>
        <v/>
      </c>
      <c r="Q28" s="17" t="str">
        <f t="shared" si="3"/>
        <v/>
      </c>
      <c r="R28" s="18">
        <f t="shared" si="4"/>
        <v>0</v>
      </c>
      <c r="S28" s="14"/>
    </row>
    <row r="29" spans="1:19" s="19" customFormat="1">
      <c r="A29" s="11">
        <v>19</v>
      </c>
      <c r="B29" s="31" t="s">
        <v>93</v>
      </c>
      <c r="C29" s="32" t="s">
        <v>43</v>
      </c>
      <c r="D29" s="34" t="s">
        <v>94</v>
      </c>
      <c r="E29" s="12">
        <v>7</v>
      </c>
      <c r="F29" s="13"/>
      <c r="G29" s="14"/>
      <c r="H29" s="14">
        <v>4</v>
      </c>
      <c r="I29" s="14"/>
      <c r="J29" s="14"/>
      <c r="K29" s="15">
        <f t="shared" si="5"/>
        <v>5</v>
      </c>
      <c r="L29" s="16" t="str">
        <f t="shared" si="0"/>
        <v>x</v>
      </c>
      <c r="M29" s="17">
        <v>5</v>
      </c>
      <c r="N29" s="17"/>
      <c r="O29" s="16">
        <f t="shared" si="1"/>
        <v>5</v>
      </c>
      <c r="P29" s="16" t="str">
        <f t="shared" si="2"/>
        <v/>
      </c>
      <c r="Q29" s="17" t="str">
        <f t="shared" si="3"/>
        <v>x</v>
      </c>
      <c r="R29" s="18">
        <f t="shared" si="4"/>
        <v>5</v>
      </c>
      <c r="S29" s="14"/>
    </row>
    <row r="30" spans="1:19" s="19" customFormat="1">
      <c r="A30" s="11">
        <v>20</v>
      </c>
      <c r="B30" s="29" t="s">
        <v>95</v>
      </c>
      <c r="C30" s="32" t="s">
        <v>96</v>
      </c>
      <c r="D30" s="33" t="s">
        <v>97</v>
      </c>
      <c r="E30" s="12">
        <v>6</v>
      </c>
      <c r="F30" s="13"/>
      <c r="G30" s="14"/>
      <c r="H30" s="14">
        <v>4</v>
      </c>
      <c r="I30" s="14"/>
      <c r="J30" s="14"/>
      <c r="K30" s="15">
        <f t="shared" si="5"/>
        <v>4.666666666666667</v>
      </c>
      <c r="L30" s="16" t="str">
        <f t="shared" si="0"/>
        <v>x</v>
      </c>
      <c r="M30" s="17">
        <v>0</v>
      </c>
      <c r="N30" s="17"/>
      <c r="O30" s="16">
        <f t="shared" si="1"/>
        <v>1.8666666666666667</v>
      </c>
      <c r="P30" s="16" t="str">
        <f t="shared" si="2"/>
        <v/>
      </c>
      <c r="Q30" s="17" t="str">
        <f t="shared" si="3"/>
        <v/>
      </c>
      <c r="R30" s="18">
        <f t="shared" si="4"/>
        <v>1.8666666666666667</v>
      </c>
      <c r="S30" s="14"/>
    </row>
    <row r="31" spans="1:19" s="19" customFormat="1">
      <c r="A31" s="11">
        <v>21</v>
      </c>
      <c r="B31" s="29" t="s">
        <v>98</v>
      </c>
      <c r="C31" s="32" t="s">
        <v>99</v>
      </c>
      <c r="D31" s="33" t="s">
        <v>100</v>
      </c>
      <c r="E31" s="12">
        <v>0</v>
      </c>
      <c r="F31" s="13"/>
      <c r="G31" s="14"/>
      <c r="H31" s="14">
        <v>0</v>
      </c>
      <c r="I31" s="14"/>
      <c r="J31" s="14"/>
      <c r="K31" s="15">
        <f t="shared" si="5"/>
        <v>0</v>
      </c>
      <c r="L31" s="16" t="str">
        <f t="shared" si="0"/>
        <v/>
      </c>
      <c r="M31" s="17"/>
      <c r="N31" s="17"/>
      <c r="O31" s="16" t="str">
        <f t="shared" si="1"/>
        <v/>
      </c>
      <c r="P31" s="16" t="str">
        <f t="shared" si="2"/>
        <v/>
      </c>
      <c r="Q31" s="17" t="str">
        <f t="shared" si="3"/>
        <v/>
      </c>
      <c r="R31" s="18">
        <f t="shared" si="4"/>
        <v>0</v>
      </c>
      <c r="S31" s="14"/>
    </row>
    <row r="32" spans="1:19" s="19" customFormat="1">
      <c r="A32" s="11">
        <v>22</v>
      </c>
      <c r="B32" s="31" t="s">
        <v>101</v>
      </c>
      <c r="C32" s="36" t="s">
        <v>102</v>
      </c>
      <c r="D32" s="33" t="s">
        <v>103</v>
      </c>
      <c r="E32" s="12">
        <v>5</v>
      </c>
      <c r="F32" s="13"/>
      <c r="G32" s="14"/>
      <c r="H32" s="14">
        <v>4</v>
      </c>
      <c r="I32" s="14"/>
      <c r="J32" s="14"/>
      <c r="K32" s="15">
        <f t="shared" si="5"/>
        <v>4.333333333333333</v>
      </c>
      <c r="L32" s="16" t="str">
        <f t="shared" si="0"/>
        <v>x</v>
      </c>
      <c r="M32" s="17">
        <v>5</v>
      </c>
      <c r="N32" s="17"/>
      <c r="O32" s="16">
        <f t="shared" si="1"/>
        <v>4.7333333333333325</v>
      </c>
      <c r="P32" s="16" t="str">
        <f t="shared" si="2"/>
        <v/>
      </c>
      <c r="Q32" s="17" t="str">
        <f t="shared" si="3"/>
        <v/>
      </c>
      <c r="R32" s="18">
        <f t="shared" si="4"/>
        <v>4.7333333333333325</v>
      </c>
      <c r="S32" s="14"/>
    </row>
    <row r="33" spans="1:19" s="19" customFormat="1">
      <c r="A33" s="11">
        <v>23</v>
      </c>
      <c r="B33" s="37" t="s">
        <v>27</v>
      </c>
      <c r="C33" s="36" t="s">
        <v>104</v>
      </c>
      <c r="D33" s="33" t="s">
        <v>105</v>
      </c>
      <c r="E33" s="12">
        <v>0</v>
      </c>
      <c r="F33" s="13"/>
      <c r="G33" s="14"/>
      <c r="H33" s="14">
        <v>0</v>
      </c>
      <c r="I33" s="14"/>
      <c r="J33" s="14"/>
      <c r="K33" s="15">
        <f t="shared" si="5"/>
        <v>0</v>
      </c>
      <c r="L33" s="16" t="str">
        <f t="shared" si="0"/>
        <v/>
      </c>
      <c r="M33" s="17"/>
      <c r="N33" s="17"/>
      <c r="O33" s="16" t="str">
        <f t="shared" si="1"/>
        <v/>
      </c>
      <c r="P33" s="16" t="str">
        <f t="shared" si="2"/>
        <v/>
      </c>
      <c r="Q33" s="17" t="str">
        <f t="shared" si="3"/>
        <v/>
      </c>
      <c r="R33" s="18">
        <f t="shared" si="4"/>
        <v>0</v>
      </c>
      <c r="S33" s="14"/>
    </row>
    <row r="34" spans="1:19" s="19" customFormat="1">
      <c r="A34" s="11">
        <v>24</v>
      </c>
      <c r="B34" s="31" t="s">
        <v>106</v>
      </c>
      <c r="C34" s="32" t="s">
        <v>107</v>
      </c>
      <c r="D34" s="33" t="s">
        <v>108</v>
      </c>
      <c r="E34" s="12">
        <v>3</v>
      </c>
      <c r="F34" s="13"/>
      <c r="G34" s="14"/>
      <c r="H34" s="14">
        <v>4</v>
      </c>
      <c r="I34" s="14"/>
      <c r="J34" s="14"/>
      <c r="K34" s="15">
        <f t="shared" si="5"/>
        <v>3.6666666666666665</v>
      </c>
      <c r="L34" s="16" t="str">
        <f t="shared" si="0"/>
        <v>x</v>
      </c>
      <c r="M34" s="17">
        <v>5</v>
      </c>
      <c r="N34" s="17"/>
      <c r="O34" s="16">
        <f t="shared" si="1"/>
        <v>4.4666666666666668</v>
      </c>
      <c r="P34" s="16" t="str">
        <f t="shared" si="2"/>
        <v/>
      </c>
      <c r="Q34" s="17" t="str">
        <f t="shared" si="3"/>
        <v/>
      </c>
      <c r="R34" s="18">
        <f t="shared" si="4"/>
        <v>4.4666666666666668</v>
      </c>
      <c r="S34" s="14"/>
    </row>
    <row r="35" spans="1:19" s="19" customFormat="1">
      <c r="A35" s="11">
        <v>25</v>
      </c>
      <c r="B35" s="31" t="s">
        <v>109</v>
      </c>
      <c r="C35" s="32" t="s">
        <v>107</v>
      </c>
      <c r="D35" s="33" t="s">
        <v>110</v>
      </c>
      <c r="E35" s="12">
        <v>0</v>
      </c>
      <c r="F35" s="13"/>
      <c r="G35" s="14"/>
      <c r="H35" s="14">
        <v>0</v>
      </c>
      <c r="I35" s="14"/>
      <c r="J35" s="14"/>
      <c r="K35" s="15">
        <f t="shared" si="5"/>
        <v>0</v>
      </c>
      <c r="L35" s="16" t="str">
        <f t="shared" si="0"/>
        <v/>
      </c>
      <c r="M35" s="17"/>
      <c r="N35" s="17"/>
      <c r="O35" s="16" t="str">
        <f t="shared" si="1"/>
        <v/>
      </c>
      <c r="P35" s="16" t="str">
        <f t="shared" si="2"/>
        <v/>
      </c>
      <c r="Q35" s="17" t="str">
        <f t="shared" si="3"/>
        <v/>
      </c>
      <c r="R35" s="18">
        <f t="shared" si="4"/>
        <v>0</v>
      </c>
      <c r="S35" s="14"/>
    </row>
    <row r="36" spans="1:19" s="19" customFormat="1">
      <c r="A36" s="11">
        <v>26</v>
      </c>
      <c r="B36" s="31" t="s">
        <v>111</v>
      </c>
      <c r="C36" s="32" t="s">
        <v>29</v>
      </c>
      <c r="D36" s="33" t="s">
        <v>112</v>
      </c>
      <c r="E36" s="12">
        <v>3</v>
      </c>
      <c r="F36" s="13"/>
      <c r="G36" s="14"/>
      <c r="H36" s="14">
        <v>4</v>
      </c>
      <c r="I36" s="14"/>
      <c r="J36" s="14"/>
      <c r="K36" s="15">
        <f t="shared" si="5"/>
        <v>3.6666666666666665</v>
      </c>
      <c r="L36" s="16" t="str">
        <f t="shared" si="0"/>
        <v>x</v>
      </c>
      <c r="M36" s="17">
        <v>7</v>
      </c>
      <c r="N36" s="17"/>
      <c r="O36" s="16">
        <f t="shared" si="1"/>
        <v>5.6666666666666661</v>
      </c>
      <c r="P36" s="16" t="str">
        <f t="shared" si="2"/>
        <v/>
      </c>
      <c r="Q36" s="17" t="str">
        <f t="shared" si="3"/>
        <v>x</v>
      </c>
      <c r="R36" s="18">
        <f t="shared" si="4"/>
        <v>5.6666666666666661</v>
      </c>
      <c r="S36" s="14"/>
    </row>
    <row r="37" spans="1:19" s="19" customFormat="1">
      <c r="A37" s="11">
        <v>27</v>
      </c>
      <c r="B37" s="31" t="s">
        <v>113</v>
      </c>
      <c r="C37" s="32" t="s">
        <v>114</v>
      </c>
      <c r="D37" s="33" t="s">
        <v>115</v>
      </c>
      <c r="E37" s="12">
        <v>0</v>
      </c>
      <c r="F37" s="13"/>
      <c r="G37" s="14"/>
      <c r="H37" s="14">
        <v>0</v>
      </c>
      <c r="I37" s="14"/>
      <c r="J37" s="14"/>
      <c r="K37" s="15">
        <f t="shared" si="5"/>
        <v>0</v>
      </c>
      <c r="L37" s="16" t="str">
        <f t="shared" si="0"/>
        <v/>
      </c>
      <c r="M37" s="17"/>
      <c r="N37" s="17"/>
      <c r="O37" s="16" t="str">
        <f t="shared" si="1"/>
        <v/>
      </c>
      <c r="P37" s="16" t="str">
        <f t="shared" si="2"/>
        <v/>
      </c>
      <c r="Q37" s="17" t="str">
        <f t="shared" si="3"/>
        <v/>
      </c>
      <c r="R37" s="18">
        <f t="shared" si="4"/>
        <v>0</v>
      </c>
      <c r="S37" s="14"/>
    </row>
    <row r="38" spans="1:19" s="19" customFormat="1">
      <c r="A38" s="11">
        <v>28</v>
      </c>
      <c r="B38" s="31" t="s">
        <v>116</v>
      </c>
      <c r="C38" s="32" t="s">
        <v>117</v>
      </c>
      <c r="D38" s="33" t="s">
        <v>118</v>
      </c>
      <c r="E38" s="12">
        <v>5</v>
      </c>
      <c r="F38" s="13"/>
      <c r="G38" s="14"/>
      <c r="H38" s="14">
        <v>3</v>
      </c>
      <c r="I38" s="14"/>
      <c r="J38" s="14"/>
      <c r="K38" s="15">
        <f t="shared" si="5"/>
        <v>3.6666666666666665</v>
      </c>
      <c r="L38" s="16" t="str">
        <f t="shared" si="0"/>
        <v>x</v>
      </c>
      <c r="M38" s="17">
        <v>5</v>
      </c>
      <c r="N38" s="17"/>
      <c r="O38" s="16">
        <f t="shared" si="1"/>
        <v>4.4666666666666668</v>
      </c>
      <c r="P38" s="16" t="str">
        <f t="shared" si="2"/>
        <v/>
      </c>
      <c r="Q38" s="17" t="str">
        <f t="shared" si="3"/>
        <v/>
      </c>
      <c r="R38" s="18">
        <f t="shared" si="4"/>
        <v>4.4666666666666668</v>
      </c>
      <c r="S38" s="14"/>
    </row>
    <row r="39" spans="1:19" s="19" customFormat="1">
      <c r="A39" s="11">
        <v>29</v>
      </c>
      <c r="B39" s="31" t="s">
        <v>119</v>
      </c>
      <c r="C39" s="32" t="s">
        <v>120</v>
      </c>
      <c r="D39" s="33" t="s">
        <v>121</v>
      </c>
      <c r="E39" s="12">
        <v>4</v>
      </c>
      <c r="F39" s="13"/>
      <c r="G39" s="14"/>
      <c r="H39" s="14">
        <v>3</v>
      </c>
      <c r="I39" s="14"/>
      <c r="J39" s="14"/>
      <c r="K39" s="15">
        <f t="shared" si="5"/>
        <v>3.3333333333333335</v>
      </c>
      <c r="L39" s="16" t="str">
        <f t="shared" si="0"/>
        <v>x</v>
      </c>
      <c r="M39" s="17">
        <v>6</v>
      </c>
      <c r="N39" s="17"/>
      <c r="O39" s="16">
        <f t="shared" si="1"/>
        <v>4.9333333333333336</v>
      </c>
      <c r="P39" s="16" t="str">
        <f t="shared" si="2"/>
        <v/>
      </c>
      <c r="Q39" s="17" t="str">
        <f t="shared" si="3"/>
        <v/>
      </c>
      <c r="R39" s="18">
        <f t="shared" si="4"/>
        <v>4.9333333333333336</v>
      </c>
      <c r="S39" s="14"/>
    </row>
    <row r="40" spans="1:19" s="19" customFormat="1">
      <c r="A40" s="11">
        <v>30</v>
      </c>
      <c r="B40" s="31" t="s">
        <v>122</v>
      </c>
      <c r="C40" s="32" t="s">
        <v>30</v>
      </c>
      <c r="D40" s="33" t="s">
        <v>110</v>
      </c>
      <c r="E40" s="12">
        <v>0</v>
      </c>
      <c r="F40" s="13"/>
      <c r="G40" s="14"/>
      <c r="H40" s="14">
        <v>0</v>
      </c>
      <c r="I40" s="14"/>
      <c r="J40" s="14"/>
      <c r="K40" s="15">
        <f t="shared" si="5"/>
        <v>0</v>
      </c>
      <c r="L40" s="16" t="str">
        <f t="shared" si="0"/>
        <v/>
      </c>
      <c r="M40" s="17"/>
      <c r="N40" s="17"/>
      <c r="O40" s="16" t="str">
        <f t="shared" si="1"/>
        <v/>
      </c>
      <c r="P40" s="16" t="str">
        <f t="shared" si="2"/>
        <v/>
      </c>
      <c r="Q40" s="17" t="str">
        <f t="shared" si="3"/>
        <v/>
      </c>
      <c r="R40" s="18">
        <f t="shared" si="4"/>
        <v>0</v>
      </c>
      <c r="S40" s="14"/>
    </row>
    <row r="41" spans="1:19" s="19" customFormat="1">
      <c r="A41" s="11">
        <v>31</v>
      </c>
      <c r="B41" s="31" t="s">
        <v>123</v>
      </c>
      <c r="C41" s="32" t="s">
        <v>124</v>
      </c>
      <c r="D41" s="33" t="s">
        <v>125</v>
      </c>
      <c r="E41" s="12">
        <v>6</v>
      </c>
      <c r="F41" s="13"/>
      <c r="G41" s="14"/>
      <c r="H41" s="14">
        <v>6</v>
      </c>
      <c r="I41" s="14"/>
      <c r="J41" s="14"/>
      <c r="K41" s="15">
        <f t="shared" si="5"/>
        <v>6</v>
      </c>
      <c r="L41" s="16" t="str">
        <f t="shared" si="0"/>
        <v>x</v>
      </c>
      <c r="M41" s="17">
        <v>6</v>
      </c>
      <c r="N41" s="17"/>
      <c r="O41" s="16">
        <f t="shared" si="1"/>
        <v>6</v>
      </c>
      <c r="P41" s="16" t="str">
        <f t="shared" si="2"/>
        <v/>
      </c>
      <c r="Q41" s="17" t="str">
        <f t="shared" si="3"/>
        <v>x</v>
      </c>
      <c r="R41" s="18">
        <f t="shared" si="4"/>
        <v>6</v>
      </c>
      <c r="S41" s="14"/>
    </row>
    <row r="42" spans="1:19" s="19" customFormat="1">
      <c r="A42" s="11">
        <v>32</v>
      </c>
      <c r="B42" s="31" t="s">
        <v>126</v>
      </c>
      <c r="C42" s="32" t="s">
        <v>127</v>
      </c>
      <c r="D42" s="33" t="s">
        <v>128</v>
      </c>
      <c r="E42" s="12">
        <v>8</v>
      </c>
      <c r="F42" s="13"/>
      <c r="G42" s="14"/>
      <c r="H42" s="14">
        <v>4</v>
      </c>
      <c r="I42" s="14"/>
      <c r="J42" s="14"/>
      <c r="K42" s="15">
        <f t="shared" si="5"/>
        <v>5.333333333333333</v>
      </c>
      <c r="L42" s="16" t="str">
        <f t="shared" si="0"/>
        <v>x</v>
      </c>
      <c r="M42" s="17">
        <v>5</v>
      </c>
      <c r="N42" s="17"/>
      <c r="O42" s="16">
        <f t="shared" si="1"/>
        <v>5.1333333333333329</v>
      </c>
      <c r="P42" s="16" t="str">
        <f t="shared" si="2"/>
        <v/>
      </c>
      <c r="Q42" s="17" t="str">
        <f t="shared" si="3"/>
        <v>x</v>
      </c>
      <c r="R42" s="18">
        <f t="shared" si="4"/>
        <v>5.1333333333333329</v>
      </c>
      <c r="S42" s="14"/>
    </row>
    <row r="43" spans="1:19" s="19" customFormat="1">
      <c r="A43" s="11">
        <v>33</v>
      </c>
      <c r="B43" s="31" t="s">
        <v>129</v>
      </c>
      <c r="C43" s="32" t="s">
        <v>127</v>
      </c>
      <c r="D43" s="33" t="s">
        <v>130</v>
      </c>
      <c r="E43" s="12">
        <v>7</v>
      </c>
      <c r="F43" s="13"/>
      <c r="G43" s="14"/>
      <c r="H43" s="14">
        <v>4</v>
      </c>
      <c r="I43" s="14"/>
      <c r="J43" s="14"/>
      <c r="K43" s="15">
        <f t="shared" si="5"/>
        <v>5</v>
      </c>
      <c r="L43" s="16" t="str">
        <f t="shared" si="0"/>
        <v>x</v>
      </c>
      <c r="M43" s="17">
        <v>5</v>
      </c>
      <c r="N43" s="17"/>
      <c r="O43" s="16">
        <f t="shared" si="1"/>
        <v>5</v>
      </c>
      <c r="P43" s="16" t="str">
        <f t="shared" si="2"/>
        <v/>
      </c>
      <c r="Q43" s="17" t="str">
        <f t="shared" si="3"/>
        <v>x</v>
      </c>
      <c r="R43" s="18">
        <f t="shared" si="4"/>
        <v>5</v>
      </c>
      <c r="S43" s="14"/>
    </row>
    <row r="44" spans="1:19" s="19" customFormat="1">
      <c r="A44" s="11">
        <v>34</v>
      </c>
      <c r="B44" s="31" t="s">
        <v>131</v>
      </c>
      <c r="C44" s="32" t="s">
        <v>132</v>
      </c>
      <c r="D44" s="33" t="s">
        <v>133</v>
      </c>
      <c r="E44" s="12">
        <v>6</v>
      </c>
      <c r="F44" s="13"/>
      <c r="G44" s="14"/>
      <c r="H44" s="14">
        <v>4</v>
      </c>
      <c r="I44" s="14"/>
      <c r="J44" s="14"/>
      <c r="K44" s="15">
        <f t="shared" si="5"/>
        <v>4.666666666666667</v>
      </c>
      <c r="L44" s="16" t="str">
        <f t="shared" si="0"/>
        <v>x</v>
      </c>
      <c r="M44" s="17">
        <v>0</v>
      </c>
      <c r="N44" s="17"/>
      <c r="O44" s="16">
        <f t="shared" si="1"/>
        <v>1.8666666666666667</v>
      </c>
      <c r="P44" s="16" t="str">
        <f t="shared" si="2"/>
        <v/>
      </c>
      <c r="Q44" s="17" t="str">
        <f t="shared" si="3"/>
        <v/>
      </c>
      <c r="R44" s="18">
        <f t="shared" si="4"/>
        <v>1.8666666666666667</v>
      </c>
      <c r="S44" s="14"/>
    </row>
    <row r="45" spans="1:19" s="19" customFormat="1">
      <c r="A45" s="11">
        <v>35</v>
      </c>
      <c r="B45" s="31" t="s">
        <v>134</v>
      </c>
      <c r="C45" s="32" t="s">
        <v>135</v>
      </c>
      <c r="D45" s="33" t="s">
        <v>136</v>
      </c>
      <c r="E45" s="12">
        <v>7</v>
      </c>
      <c r="F45" s="13"/>
      <c r="G45" s="14"/>
      <c r="H45" s="14">
        <v>4</v>
      </c>
      <c r="I45" s="14"/>
      <c r="J45" s="14"/>
      <c r="K45" s="15">
        <f t="shared" si="5"/>
        <v>5</v>
      </c>
      <c r="L45" s="16" t="str">
        <f t="shared" si="0"/>
        <v>x</v>
      </c>
      <c r="M45" s="17">
        <v>0</v>
      </c>
      <c r="N45" s="17"/>
      <c r="O45" s="16">
        <f t="shared" si="1"/>
        <v>2</v>
      </c>
      <c r="P45" s="16" t="str">
        <f t="shared" si="2"/>
        <v/>
      </c>
      <c r="Q45" s="17" t="str">
        <f t="shared" si="3"/>
        <v/>
      </c>
      <c r="R45" s="18">
        <f t="shared" si="4"/>
        <v>2</v>
      </c>
      <c r="S45" s="14"/>
    </row>
    <row r="46" spans="1:19" s="19" customFormat="1">
      <c r="A46" s="11">
        <v>36</v>
      </c>
      <c r="B46" s="31" t="s">
        <v>137</v>
      </c>
      <c r="C46" s="32" t="s">
        <v>31</v>
      </c>
      <c r="D46" s="33" t="s">
        <v>138</v>
      </c>
      <c r="E46" s="12">
        <v>3</v>
      </c>
      <c r="F46" s="13"/>
      <c r="G46" s="14"/>
      <c r="H46" s="14">
        <v>4</v>
      </c>
      <c r="I46" s="14"/>
      <c r="J46" s="14"/>
      <c r="K46" s="15">
        <f t="shared" si="5"/>
        <v>3.6666666666666665</v>
      </c>
      <c r="L46" s="16" t="str">
        <f t="shared" si="0"/>
        <v>x</v>
      </c>
      <c r="M46" s="17">
        <v>5</v>
      </c>
      <c r="N46" s="17"/>
      <c r="O46" s="16">
        <f t="shared" si="1"/>
        <v>4.4666666666666668</v>
      </c>
      <c r="P46" s="16" t="str">
        <f t="shared" si="2"/>
        <v/>
      </c>
      <c r="Q46" s="17" t="str">
        <f t="shared" si="3"/>
        <v/>
      </c>
      <c r="R46" s="18">
        <f t="shared" si="4"/>
        <v>4.4666666666666668</v>
      </c>
      <c r="S46" s="14"/>
    </row>
    <row r="47" spans="1:19" s="19" customFormat="1">
      <c r="A47" s="11"/>
      <c r="B47" s="27"/>
      <c r="C47" s="28"/>
      <c r="D47" s="30"/>
      <c r="E47" s="12"/>
      <c r="F47" s="13"/>
      <c r="G47" s="14"/>
      <c r="H47" s="14"/>
      <c r="I47" s="14"/>
      <c r="J47" s="14"/>
      <c r="K47" s="15"/>
      <c r="L47" s="16"/>
      <c r="M47" s="17"/>
      <c r="N47" s="17"/>
      <c r="O47" s="16" t="str">
        <f t="shared" si="1"/>
        <v/>
      </c>
      <c r="P47" s="16" t="str">
        <f t="shared" si="2"/>
        <v/>
      </c>
      <c r="Q47" s="17" t="str">
        <f t="shared" si="3"/>
        <v/>
      </c>
      <c r="R47" s="18"/>
      <c r="S47" s="14"/>
    </row>
    <row r="48" spans="1:19">
      <c r="B48" s="2" t="s">
        <v>32</v>
      </c>
      <c r="C48" s="23">
        <f>COUNT(A11:A47)</f>
        <v>36</v>
      </c>
    </row>
    <row r="49" spans="2:18">
      <c r="M49" s="40" t="s">
        <v>149</v>
      </c>
      <c r="N49" s="40"/>
      <c r="O49" s="40"/>
      <c r="P49" s="40"/>
      <c r="Q49" s="40"/>
      <c r="R49" s="40"/>
    </row>
    <row r="50" spans="2:18">
      <c r="B50" s="2" t="s">
        <v>33</v>
      </c>
      <c r="E50" s="25" t="s">
        <v>34</v>
      </c>
      <c r="M50" s="41" t="s">
        <v>35</v>
      </c>
      <c r="N50" s="41"/>
      <c r="O50" s="41"/>
      <c r="P50" s="41"/>
      <c r="Q50" s="41"/>
      <c r="R50" s="41"/>
    </row>
    <row r="54" spans="2:18">
      <c r="E54" s="1" t="s">
        <v>142</v>
      </c>
      <c r="O54" s="1" t="s">
        <v>36</v>
      </c>
    </row>
  </sheetData>
  <sheetProtection password="CE28" sheet="1" objects="1" scenarios="1"/>
  <autoFilter ref="A10:S50">
    <filterColumn colId="1" showButton="0"/>
  </autoFilter>
  <mergeCells count="19">
    <mergeCell ref="S9:S10"/>
    <mergeCell ref="M49:R49"/>
    <mergeCell ref="M50:R5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24 O47:Q47 O40:Q42">
    <cfRule type="cellIs" dxfId="25" priority="13" operator="lessThan">
      <formula>5</formula>
    </cfRule>
  </conditionalFormatting>
  <conditionalFormatting sqref="M11:N24 M40:N42">
    <cfRule type="cellIs" dxfId="24" priority="12" operator="lessThan">
      <formula>3</formula>
    </cfRule>
  </conditionalFormatting>
  <conditionalFormatting sqref="K11:K46">
    <cfRule type="cellIs" dxfId="23" priority="11" operator="lessThan">
      <formula>3</formula>
    </cfRule>
  </conditionalFormatting>
  <conditionalFormatting sqref="O43:Q46">
    <cfRule type="cellIs" dxfId="22" priority="10" operator="lessThan">
      <formula>5</formula>
    </cfRule>
  </conditionalFormatting>
  <conditionalFormatting sqref="M43:N46">
    <cfRule type="cellIs" dxfId="21" priority="9" operator="lessThan">
      <formula>3</formula>
    </cfRule>
  </conditionalFormatting>
  <conditionalFormatting sqref="K47">
    <cfRule type="cellIs" dxfId="20" priority="8" operator="lessThan">
      <formula>3</formula>
    </cfRule>
  </conditionalFormatting>
  <conditionalFormatting sqref="M47:N47">
    <cfRule type="cellIs" dxfId="19" priority="7" operator="lessThan">
      <formula>3</formula>
    </cfRule>
  </conditionalFormatting>
  <conditionalFormatting sqref="O25:Q27">
    <cfRule type="cellIs" dxfId="18" priority="6" operator="lessThan">
      <formula>5</formula>
    </cfRule>
  </conditionalFormatting>
  <conditionalFormatting sqref="M25:N27">
    <cfRule type="cellIs" dxfId="17" priority="5" operator="lessThan">
      <formula>3</formula>
    </cfRule>
  </conditionalFormatting>
  <conditionalFormatting sqref="O28:Q34">
    <cfRule type="cellIs" dxfId="16" priority="4" operator="lessThan">
      <formula>5</formula>
    </cfRule>
  </conditionalFormatting>
  <conditionalFormatting sqref="M28:N34">
    <cfRule type="cellIs" dxfId="15" priority="3" operator="lessThan">
      <formula>3</formula>
    </cfRule>
  </conditionalFormatting>
  <conditionalFormatting sqref="O35:Q39">
    <cfRule type="cellIs" dxfId="14" priority="2" operator="lessThan">
      <formula>5</formula>
    </cfRule>
  </conditionalFormatting>
  <conditionalFormatting sqref="M35:N39">
    <cfRule type="cellIs" dxfId="13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54"/>
  <sheetViews>
    <sheetView topLeftCell="A3" workbookViewId="0">
      <selection activeCell="E19" sqref="E19"/>
    </sheetView>
  </sheetViews>
  <sheetFormatPr defaultRowHeight="15.75"/>
  <cols>
    <col min="1" max="1" width="4" style="1" customWidth="1"/>
    <col min="2" max="2" width="20.875" style="1" customWidth="1"/>
    <col min="3" max="3" width="7.875" style="1" customWidth="1"/>
    <col min="4" max="4" width="12.125" style="1" customWidth="1"/>
    <col min="5" max="10" width="3.75" style="1" customWidth="1"/>
    <col min="11" max="12" width="7.125" style="1" customWidth="1"/>
    <col min="13" max="16" width="5" style="1" customWidth="1"/>
    <col min="17" max="17" width="6.625" style="1" customWidth="1"/>
    <col min="18" max="18" width="8.625" style="1" customWidth="1"/>
    <col min="19" max="246" width="9" style="1"/>
    <col min="247" max="247" width="4" style="1" customWidth="1"/>
    <col min="248" max="248" width="17.25" style="1" customWidth="1"/>
    <col min="249" max="249" width="9.125" style="1" customWidth="1"/>
    <col min="250" max="250" width="12.125" style="1" customWidth="1"/>
    <col min="251" max="274" width="3.75" style="1" customWidth="1"/>
    <col min="275" max="502" width="9" style="1"/>
    <col min="503" max="503" width="4" style="1" customWidth="1"/>
    <col min="504" max="504" width="17.25" style="1" customWidth="1"/>
    <col min="505" max="505" width="9.125" style="1" customWidth="1"/>
    <col min="506" max="506" width="12.125" style="1" customWidth="1"/>
    <col min="507" max="530" width="3.75" style="1" customWidth="1"/>
    <col min="531" max="758" width="9" style="1"/>
    <col min="759" max="759" width="4" style="1" customWidth="1"/>
    <col min="760" max="760" width="17.25" style="1" customWidth="1"/>
    <col min="761" max="761" width="9.125" style="1" customWidth="1"/>
    <col min="762" max="762" width="12.125" style="1" customWidth="1"/>
    <col min="763" max="786" width="3.75" style="1" customWidth="1"/>
    <col min="787" max="1014" width="9" style="1"/>
    <col min="1015" max="1015" width="4" style="1" customWidth="1"/>
    <col min="1016" max="1016" width="17.25" style="1" customWidth="1"/>
    <col min="1017" max="1017" width="9.125" style="1" customWidth="1"/>
    <col min="1018" max="1018" width="12.125" style="1" customWidth="1"/>
    <col min="1019" max="1042" width="3.75" style="1" customWidth="1"/>
    <col min="1043" max="1270" width="9" style="1"/>
    <col min="1271" max="1271" width="4" style="1" customWidth="1"/>
    <col min="1272" max="1272" width="17.25" style="1" customWidth="1"/>
    <col min="1273" max="1273" width="9.125" style="1" customWidth="1"/>
    <col min="1274" max="1274" width="12.125" style="1" customWidth="1"/>
    <col min="1275" max="1298" width="3.75" style="1" customWidth="1"/>
    <col min="1299" max="1526" width="9" style="1"/>
    <col min="1527" max="1527" width="4" style="1" customWidth="1"/>
    <col min="1528" max="1528" width="17.25" style="1" customWidth="1"/>
    <col min="1529" max="1529" width="9.125" style="1" customWidth="1"/>
    <col min="1530" max="1530" width="12.125" style="1" customWidth="1"/>
    <col min="1531" max="1554" width="3.75" style="1" customWidth="1"/>
    <col min="1555" max="1782" width="9" style="1"/>
    <col min="1783" max="1783" width="4" style="1" customWidth="1"/>
    <col min="1784" max="1784" width="17.25" style="1" customWidth="1"/>
    <col min="1785" max="1785" width="9.125" style="1" customWidth="1"/>
    <col min="1786" max="1786" width="12.125" style="1" customWidth="1"/>
    <col min="1787" max="1810" width="3.75" style="1" customWidth="1"/>
    <col min="1811" max="2038" width="9" style="1"/>
    <col min="2039" max="2039" width="4" style="1" customWidth="1"/>
    <col min="2040" max="2040" width="17.25" style="1" customWidth="1"/>
    <col min="2041" max="2041" width="9.125" style="1" customWidth="1"/>
    <col min="2042" max="2042" width="12.125" style="1" customWidth="1"/>
    <col min="2043" max="2066" width="3.75" style="1" customWidth="1"/>
    <col min="2067" max="2294" width="9" style="1"/>
    <col min="2295" max="2295" width="4" style="1" customWidth="1"/>
    <col min="2296" max="2296" width="17.25" style="1" customWidth="1"/>
    <col min="2297" max="2297" width="9.125" style="1" customWidth="1"/>
    <col min="2298" max="2298" width="12.125" style="1" customWidth="1"/>
    <col min="2299" max="2322" width="3.75" style="1" customWidth="1"/>
    <col min="2323" max="2550" width="9" style="1"/>
    <col min="2551" max="2551" width="4" style="1" customWidth="1"/>
    <col min="2552" max="2552" width="17.25" style="1" customWidth="1"/>
    <col min="2553" max="2553" width="9.125" style="1" customWidth="1"/>
    <col min="2554" max="2554" width="12.125" style="1" customWidth="1"/>
    <col min="2555" max="2578" width="3.75" style="1" customWidth="1"/>
    <col min="2579" max="2806" width="9" style="1"/>
    <col min="2807" max="2807" width="4" style="1" customWidth="1"/>
    <col min="2808" max="2808" width="17.25" style="1" customWidth="1"/>
    <col min="2809" max="2809" width="9.125" style="1" customWidth="1"/>
    <col min="2810" max="2810" width="12.125" style="1" customWidth="1"/>
    <col min="2811" max="2834" width="3.75" style="1" customWidth="1"/>
    <col min="2835" max="3062" width="9" style="1"/>
    <col min="3063" max="3063" width="4" style="1" customWidth="1"/>
    <col min="3064" max="3064" width="17.25" style="1" customWidth="1"/>
    <col min="3065" max="3065" width="9.125" style="1" customWidth="1"/>
    <col min="3066" max="3066" width="12.125" style="1" customWidth="1"/>
    <col min="3067" max="3090" width="3.75" style="1" customWidth="1"/>
    <col min="3091" max="3318" width="9" style="1"/>
    <col min="3319" max="3319" width="4" style="1" customWidth="1"/>
    <col min="3320" max="3320" width="17.25" style="1" customWidth="1"/>
    <col min="3321" max="3321" width="9.125" style="1" customWidth="1"/>
    <col min="3322" max="3322" width="12.125" style="1" customWidth="1"/>
    <col min="3323" max="3346" width="3.75" style="1" customWidth="1"/>
    <col min="3347" max="3574" width="9" style="1"/>
    <col min="3575" max="3575" width="4" style="1" customWidth="1"/>
    <col min="3576" max="3576" width="17.25" style="1" customWidth="1"/>
    <col min="3577" max="3577" width="9.125" style="1" customWidth="1"/>
    <col min="3578" max="3578" width="12.125" style="1" customWidth="1"/>
    <col min="3579" max="3602" width="3.75" style="1" customWidth="1"/>
    <col min="3603" max="3830" width="9" style="1"/>
    <col min="3831" max="3831" width="4" style="1" customWidth="1"/>
    <col min="3832" max="3832" width="17.25" style="1" customWidth="1"/>
    <col min="3833" max="3833" width="9.125" style="1" customWidth="1"/>
    <col min="3834" max="3834" width="12.125" style="1" customWidth="1"/>
    <col min="3835" max="3858" width="3.75" style="1" customWidth="1"/>
    <col min="3859" max="4086" width="9" style="1"/>
    <col min="4087" max="4087" width="4" style="1" customWidth="1"/>
    <col min="4088" max="4088" width="17.25" style="1" customWidth="1"/>
    <col min="4089" max="4089" width="9.125" style="1" customWidth="1"/>
    <col min="4090" max="4090" width="12.125" style="1" customWidth="1"/>
    <col min="4091" max="4114" width="3.75" style="1" customWidth="1"/>
    <col min="4115" max="4342" width="9" style="1"/>
    <col min="4343" max="4343" width="4" style="1" customWidth="1"/>
    <col min="4344" max="4344" width="17.25" style="1" customWidth="1"/>
    <col min="4345" max="4345" width="9.125" style="1" customWidth="1"/>
    <col min="4346" max="4346" width="12.125" style="1" customWidth="1"/>
    <col min="4347" max="4370" width="3.75" style="1" customWidth="1"/>
    <col min="4371" max="4598" width="9" style="1"/>
    <col min="4599" max="4599" width="4" style="1" customWidth="1"/>
    <col min="4600" max="4600" width="17.25" style="1" customWidth="1"/>
    <col min="4601" max="4601" width="9.125" style="1" customWidth="1"/>
    <col min="4602" max="4602" width="12.125" style="1" customWidth="1"/>
    <col min="4603" max="4626" width="3.75" style="1" customWidth="1"/>
    <col min="4627" max="4854" width="9" style="1"/>
    <col min="4855" max="4855" width="4" style="1" customWidth="1"/>
    <col min="4856" max="4856" width="17.25" style="1" customWidth="1"/>
    <col min="4857" max="4857" width="9.125" style="1" customWidth="1"/>
    <col min="4858" max="4858" width="12.125" style="1" customWidth="1"/>
    <col min="4859" max="4882" width="3.75" style="1" customWidth="1"/>
    <col min="4883" max="5110" width="9" style="1"/>
    <col min="5111" max="5111" width="4" style="1" customWidth="1"/>
    <col min="5112" max="5112" width="17.25" style="1" customWidth="1"/>
    <col min="5113" max="5113" width="9.125" style="1" customWidth="1"/>
    <col min="5114" max="5114" width="12.125" style="1" customWidth="1"/>
    <col min="5115" max="5138" width="3.75" style="1" customWidth="1"/>
    <col min="5139" max="5366" width="9" style="1"/>
    <col min="5367" max="5367" width="4" style="1" customWidth="1"/>
    <col min="5368" max="5368" width="17.25" style="1" customWidth="1"/>
    <col min="5369" max="5369" width="9.125" style="1" customWidth="1"/>
    <col min="5370" max="5370" width="12.125" style="1" customWidth="1"/>
    <col min="5371" max="5394" width="3.75" style="1" customWidth="1"/>
    <col min="5395" max="5622" width="9" style="1"/>
    <col min="5623" max="5623" width="4" style="1" customWidth="1"/>
    <col min="5624" max="5624" width="17.25" style="1" customWidth="1"/>
    <col min="5625" max="5625" width="9.125" style="1" customWidth="1"/>
    <col min="5626" max="5626" width="12.125" style="1" customWidth="1"/>
    <col min="5627" max="5650" width="3.75" style="1" customWidth="1"/>
    <col min="5651" max="5878" width="9" style="1"/>
    <col min="5879" max="5879" width="4" style="1" customWidth="1"/>
    <col min="5880" max="5880" width="17.25" style="1" customWidth="1"/>
    <col min="5881" max="5881" width="9.125" style="1" customWidth="1"/>
    <col min="5882" max="5882" width="12.125" style="1" customWidth="1"/>
    <col min="5883" max="5906" width="3.75" style="1" customWidth="1"/>
    <col min="5907" max="6134" width="9" style="1"/>
    <col min="6135" max="6135" width="4" style="1" customWidth="1"/>
    <col min="6136" max="6136" width="17.25" style="1" customWidth="1"/>
    <col min="6137" max="6137" width="9.125" style="1" customWidth="1"/>
    <col min="6138" max="6138" width="12.125" style="1" customWidth="1"/>
    <col min="6139" max="6162" width="3.75" style="1" customWidth="1"/>
    <col min="6163" max="6390" width="9" style="1"/>
    <col min="6391" max="6391" width="4" style="1" customWidth="1"/>
    <col min="6392" max="6392" width="17.25" style="1" customWidth="1"/>
    <col min="6393" max="6393" width="9.125" style="1" customWidth="1"/>
    <col min="6394" max="6394" width="12.125" style="1" customWidth="1"/>
    <col min="6395" max="6418" width="3.75" style="1" customWidth="1"/>
    <col min="6419" max="6646" width="9" style="1"/>
    <col min="6647" max="6647" width="4" style="1" customWidth="1"/>
    <col min="6648" max="6648" width="17.25" style="1" customWidth="1"/>
    <col min="6649" max="6649" width="9.125" style="1" customWidth="1"/>
    <col min="6650" max="6650" width="12.125" style="1" customWidth="1"/>
    <col min="6651" max="6674" width="3.75" style="1" customWidth="1"/>
    <col min="6675" max="6902" width="9" style="1"/>
    <col min="6903" max="6903" width="4" style="1" customWidth="1"/>
    <col min="6904" max="6904" width="17.25" style="1" customWidth="1"/>
    <col min="6905" max="6905" width="9.125" style="1" customWidth="1"/>
    <col min="6906" max="6906" width="12.125" style="1" customWidth="1"/>
    <col min="6907" max="6930" width="3.75" style="1" customWidth="1"/>
    <col min="6931" max="7158" width="9" style="1"/>
    <col min="7159" max="7159" width="4" style="1" customWidth="1"/>
    <col min="7160" max="7160" width="17.25" style="1" customWidth="1"/>
    <col min="7161" max="7161" width="9.125" style="1" customWidth="1"/>
    <col min="7162" max="7162" width="12.125" style="1" customWidth="1"/>
    <col min="7163" max="7186" width="3.75" style="1" customWidth="1"/>
    <col min="7187" max="7414" width="9" style="1"/>
    <col min="7415" max="7415" width="4" style="1" customWidth="1"/>
    <col min="7416" max="7416" width="17.25" style="1" customWidth="1"/>
    <col min="7417" max="7417" width="9.125" style="1" customWidth="1"/>
    <col min="7418" max="7418" width="12.125" style="1" customWidth="1"/>
    <col min="7419" max="7442" width="3.75" style="1" customWidth="1"/>
    <col min="7443" max="7670" width="9" style="1"/>
    <col min="7671" max="7671" width="4" style="1" customWidth="1"/>
    <col min="7672" max="7672" width="17.25" style="1" customWidth="1"/>
    <col min="7673" max="7673" width="9.125" style="1" customWidth="1"/>
    <col min="7674" max="7674" width="12.125" style="1" customWidth="1"/>
    <col min="7675" max="7698" width="3.75" style="1" customWidth="1"/>
    <col min="7699" max="7926" width="9" style="1"/>
    <col min="7927" max="7927" width="4" style="1" customWidth="1"/>
    <col min="7928" max="7928" width="17.25" style="1" customWidth="1"/>
    <col min="7929" max="7929" width="9.125" style="1" customWidth="1"/>
    <col min="7930" max="7930" width="12.125" style="1" customWidth="1"/>
    <col min="7931" max="7954" width="3.75" style="1" customWidth="1"/>
    <col min="7955" max="8182" width="9" style="1"/>
    <col min="8183" max="8183" width="4" style="1" customWidth="1"/>
    <col min="8184" max="8184" width="17.25" style="1" customWidth="1"/>
    <col min="8185" max="8185" width="9.125" style="1" customWidth="1"/>
    <col min="8186" max="8186" width="12.125" style="1" customWidth="1"/>
    <col min="8187" max="8210" width="3.75" style="1" customWidth="1"/>
    <col min="8211" max="8438" width="9" style="1"/>
    <col min="8439" max="8439" width="4" style="1" customWidth="1"/>
    <col min="8440" max="8440" width="17.25" style="1" customWidth="1"/>
    <col min="8441" max="8441" width="9.125" style="1" customWidth="1"/>
    <col min="8442" max="8442" width="12.125" style="1" customWidth="1"/>
    <col min="8443" max="8466" width="3.75" style="1" customWidth="1"/>
    <col min="8467" max="8694" width="9" style="1"/>
    <col min="8695" max="8695" width="4" style="1" customWidth="1"/>
    <col min="8696" max="8696" width="17.25" style="1" customWidth="1"/>
    <col min="8697" max="8697" width="9.125" style="1" customWidth="1"/>
    <col min="8698" max="8698" width="12.125" style="1" customWidth="1"/>
    <col min="8699" max="8722" width="3.75" style="1" customWidth="1"/>
    <col min="8723" max="8950" width="9" style="1"/>
    <col min="8951" max="8951" width="4" style="1" customWidth="1"/>
    <col min="8952" max="8952" width="17.25" style="1" customWidth="1"/>
    <col min="8953" max="8953" width="9.125" style="1" customWidth="1"/>
    <col min="8954" max="8954" width="12.125" style="1" customWidth="1"/>
    <col min="8955" max="8978" width="3.75" style="1" customWidth="1"/>
    <col min="8979" max="9206" width="9" style="1"/>
    <col min="9207" max="9207" width="4" style="1" customWidth="1"/>
    <col min="9208" max="9208" width="17.25" style="1" customWidth="1"/>
    <col min="9209" max="9209" width="9.125" style="1" customWidth="1"/>
    <col min="9210" max="9210" width="12.125" style="1" customWidth="1"/>
    <col min="9211" max="9234" width="3.75" style="1" customWidth="1"/>
    <col min="9235" max="9462" width="9" style="1"/>
    <col min="9463" max="9463" width="4" style="1" customWidth="1"/>
    <col min="9464" max="9464" width="17.25" style="1" customWidth="1"/>
    <col min="9465" max="9465" width="9.125" style="1" customWidth="1"/>
    <col min="9466" max="9466" width="12.125" style="1" customWidth="1"/>
    <col min="9467" max="9490" width="3.75" style="1" customWidth="1"/>
    <col min="9491" max="9718" width="9" style="1"/>
    <col min="9719" max="9719" width="4" style="1" customWidth="1"/>
    <col min="9720" max="9720" width="17.25" style="1" customWidth="1"/>
    <col min="9721" max="9721" width="9.125" style="1" customWidth="1"/>
    <col min="9722" max="9722" width="12.125" style="1" customWidth="1"/>
    <col min="9723" max="9746" width="3.75" style="1" customWidth="1"/>
    <col min="9747" max="9974" width="9" style="1"/>
    <col min="9975" max="9975" width="4" style="1" customWidth="1"/>
    <col min="9976" max="9976" width="17.25" style="1" customWidth="1"/>
    <col min="9977" max="9977" width="9.125" style="1" customWidth="1"/>
    <col min="9978" max="9978" width="12.125" style="1" customWidth="1"/>
    <col min="9979" max="10002" width="3.75" style="1" customWidth="1"/>
    <col min="10003" max="10230" width="9" style="1"/>
    <col min="10231" max="10231" width="4" style="1" customWidth="1"/>
    <col min="10232" max="10232" width="17.25" style="1" customWidth="1"/>
    <col min="10233" max="10233" width="9.125" style="1" customWidth="1"/>
    <col min="10234" max="10234" width="12.125" style="1" customWidth="1"/>
    <col min="10235" max="10258" width="3.75" style="1" customWidth="1"/>
    <col min="10259" max="10486" width="9" style="1"/>
    <col min="10487" max="10487" width="4" style="1" customWidth="1"/>
    <col min="10488" max="10488" width="17.25" style="1" customWidth="1"/>
    <col min="10489" max="10489" width="9.125" style="1" customWidth="1"/>
    <col min="10490" max="10490" width="12.125" style="1" customWidth="1"/>
    <col min="10491" max="10514" width="3.75" style="1" customWidth="1"/>
    <col min="10515" max="10742" width="9" style="1"/>
    <col min="10743" max="10743" width="4" style="1" customWidth="1"/>
    <col min="10744" max="10744" width="17.25" style="1" customWidth="1"/>
    <col min="10745" max="10745" width="9.125" style="1" customWidth="1"/>
    <col min="10746" max="10746" width="12.125" style="1" customWidth="1"/>
    <col min="10747" max="10770" width="3.75" style="1" customWidth="1"/>
    <col min="10771" max="10998" width="9" style="1"/>
    <col min="10999" max="10999" width="4" style="1" customWidth="1"/>
    <col min="11000" max="11000" width="17.25" style="1" customWidth="1"/>
    <col min="11001" max="11001" width="9.125" style="1" customWidth="1"/>
    <col min="11002" max="11002" width="12.125" style="1" customWidth="1"/>
    <col min="11003" max="11026" width="3.75" style="1" customWidth="1"/>
    <col min="11027" max="11254" width="9" style="1"/>
    <col min="11255" max="11255" width="4" style="1" customWidth="1"/>
    <col min="11256" max="11256" width="17.25" style="1" customWidth="1"/>
    <col min="11257" max="11257" width="9.125" style="1" customWidth="1"/>
    <col min="11258" max="11258" width="12.125" style="1" customWidth="1"/>
    <col min="11259" max="11282" width="3.75" style="1" customWidth="1"/>
    <col min="11283" max="11510" width="9" style="1"/>
    <col min="11511" max="11511" width="4" style="1" customWidth="1"/>
    <col min="11512" max="11512" width="17.25" style="1" customWidth="1"/>
    <col min="11513" max="11513" width="9.125" style="1" customWidth="1"/>
    <col min="11514" max="11514" width="12.125" style="1" customWidth="1"/>
    <col min="11515" max="11538" width="3.75" style="1" customWidth="1"/>
    <col min="11539" max="11766" width="9" style="1"/>
    <col min="11767" max="11767" width="4" style="1" customWidth="1"/>
    <col min="11768" max="11768" width="17.25" style="1" customWidth="1"/>
    <col min="11769" max="11769" width="9.125" style="1" customWidth="1"/>
    <col min="11770" max="11770" width="12.125" style="1" customWidth="1"/>
    <col min="11771" max="11794" width="3.75" style="1" customWidth="1"/>
    <col min="11795" max="12022" width="9" style="1"/>
    <col min="12023" max="12023" width="4" style="1" customWidth="1"/>
    <col min="12024" max="12024" width="17.25" style="1" customWidth="1"/>
    <col min="12025" max="12025" width="9.125" style="1" customWidth="1"/>
    <col min="12026" max="12026" width="12.125" style="1" customWidth="1"/>
    <col min="12027" max="12050" width="3.75" style="1" customWidth="1"/>
    <col min="12051" max="12278" width="9" style="1"/>
    <col min="12279" max="12279" width="4" style="1" customWidth="1"/>
    <col min="12280" max="12280" width="17.25" style="1" customWidth="1"/>
    <col min="12281" max="12281" width="9.125" style="1" customWidth="1"/>
    <col min="12282" max="12282" width="12.125" style="1" customWidth="1"/>
    <col min="12283" max="12306" width="3.75" style="1" customWidth="1"/>
    <col min="12307" max="12534" width="9" style="1"/>
    <col min="12535" max="12535" width="4" style="1" customWidth="1"/>
    <col min="12536" max="12536" width="17.25" style="1" customWidth="1"/>
    <col min="12537" max="12537" width="9.125" style="1" customWidth="1"/>
    <col min="12538" max="12538" width="12.125" style="1" customWidth="1"/>
    <col min="12539" max="12562" width="3.75" style="1" customWidth="1"/>
    <col min="12563" max="12790" width="9" style="1"/>
    <col min="12791" max="12791" width="4" style="1" customWidth="1"/>
    <col min="12792" max="12792" width="17.25" style="1" customWidth="1"/>
    <col min="12793" max="12793" width="9.125" style="1" customWidth="1"/>
    <col min="12794" max="12794" width="12.125" style="1" customWidth="1"/>
    <col min="12795" max="12818" width="3.75" style="1" customWidth="1"/>
    <col min="12819" max="13046" width="9" style="1"/>
    <col min="13047" max="13047" width="4" style="1" customWidth="1"/>
    <col min="13048" max="13048" width="17.25" style="1" customWidth="1"/>
    <col min="13049" max="13049" width="9.125" style="1" customWidth="1"/>
    <col min="13050" max="13050" width="12.125" style="1" customWidth="1"/>
    <col min="13051" max="13074" width="3.75" style="1" customWidth="1"/>
    <col min="13075" max="13302" width="9" style="1"/>
    <col min="13303" max="13303" width="4" style="1" customWidth="1"/>
    <col min="13304" max="13304" width="17.25" style="1" customWidth="1"/>
    <col min="13305" max="13305" width="9.125" style="1" customWidth="1"/>
    <col min="13306" max="13306" width="12.125" style="1" customWidth="1"/>
    <col min="13307" max="13330" width="3.75" style="1" customWidth="1"/>
    <col min="13331" max="13558" width="9" style="1"/>
    <col min="13559" max="13559" width="4" style="1" customWidth="1"/>
    <col min="13560" max="13560" width="17.25" style="1" customWidth="1"/>
    <col min="13561" max="13561" width="9.125" style="1" customWidth="1"/>
    <col min="13562" max="13562" width="12.125" style="1" customWidth="1"/>
    <col min="13563" max="13586" width="3.75" style="1" customWidth="1"/>
    <col min="13587" max="13814" width="9" style="1"/>
    <col min="13815" max="13815" width="4" style="1" customWidth="1"/>
    <col min="13816" max="13816" width="17.25" style="1" customWidth="1"/>
    <col min="13817" max="13817" width="9.125" style="1" customWidth="1"/>
    <col min="13818" max="13818" width="12.125" style="1" customWidth="1"/>
    <col min="13819" max="13842" width="3.75" style="1" customWidth="1"/>
    <col min="13843" max="14070" width="9" style="1"/>
    <col min="14071" max="14071" width="4" style="1" customWidth="1"/>
    <col min="14072" max="14072" width="17.25" style="1" customWidth="1"/>
    <col min="14073" max="14073" width="9.125" style="1" customWidth="1"/>
    <col min="14074" max="14074" width="12.125" style="1" customWidth="1"/>
    <col min="14075" max="14098" width="3.75" style="1" customWidth="1"/>
    <col min="14099" max="14326" width="9" style="1"/>
    <col min="14327" max="14327" width="4" style="1" customWidth="1"/>
    <col min="14328" max="14328" width="17.25" style="1" customWidth="1"/>
    <col min="14329" max="14329" width="9.125" style="1" customWidth="1"/>
    <col min="14330" max="14330" width="12.125" style="1" customWidth="1"/>
    <col min="14331" max="14354" width="3.75" style="1" customWidth="1"/>
    <col min="14355" max="14582" width="9" style="1"/>
    <col min="14583" max="14583" width="4" style="1" customWidth="1"/>
    <col min="14584" max="14584" width="17.25" style="1" customWidth="1"/>
    <col min="14585" max="14585" width="9.125" style="1" customWidth="1"/>
    <col min="14586" max="14586" width="12.125" style="1" customWidth="1"/>
    <col min="14587" max="14610" width="3.75" style="1" customWidth="1"/>
    <col min="14611" max="14838" width="9" style="1"/>
    <col min="14839" max="14839" width="4" style="1" customWidth="1"/>
    <col min="14840" max="14840" width="17.25" style="1" customWidth="1"/>
    <col min="14841" max="14841" width="9.125" style="1" customWidth="1"/>
    <col min="14842" max="14842" width="12.125" style="1" customWidth="1"/>
    <col min="14843" max="14866" width="3.75" style="1" customWidth="1"/>
    <col min="14867" max="15094" width="9" style="1"/>
    <col min="15095" max="15095" width="4" style="1" customWidth="1"/>
    <col min="15096" max="15096" width="17.25" style="1" customWidth="1"/>
    <col min="15097" max="15097" width="9.125" style="1" customWidth="1"/>
    <col min="15098" max="15098" width="12.125" style="1" customWidth="1"/>
    <col min="15099" max="15122" width="3.75" style="1" customWidth="1"/>
    <col min="15123" max="15350" width="9" style="1"/>
    <col min="15351" max="15351" width="4" style="1" customWidth="1"/>
    <col min="15352" max="15352" width="17.25" style="1" customWidth="1"/>
    <col min="15353" max="15353" width="9.125" style="1" customWidth="1"/>
    <col min="15354" max="15354" width="12.125" style="1" customWidth="1"/>
    <col min="15355" max="15378" width="3.75" style="1" customWidth="1"/>
    <col min="15379" max="15606" width="9" style="1"/>
    <col min="15607" max="15607" width="4" style="1" customWidth="1"/>
    <col min="15608" max="15608" width="17.25" style="1" customWidth="1"/>
    <col min="15609" max="15609" width="9.125" style="1" customWidth="1"/>
    <col min="15610" max="15610" width="12.125" style="1" customWidth="1"/>
    <col min="15611" max="15634" width="3.75" style="1" customWidth="1"/>
    <col min="15635" max="15862" width="9" style="1"/>
    <col min="15863" max="15863" width="4" style="1" customWidth="1"/>
    <col min="15864" max="15864" width="17.25" style="1" customWidth="1"/>
    <col min="15865" max="15865" width="9.125" style="1" customWidth="1"/>
    <col min="15866" max="15866" width="12.125" style="1" customWidth="1"/>
    <col min="15867" max="15890" width="3.75" style="1" customWidth="1"/>
    <col min="15891" max="16118" width="9" style="1"/>
    <col min="16119" max="16119" width="4" style="1" customWidth="1"/>
    <col min="16120" max="16120" width="17.25" style="1" customWidth="1"/>
    <col min="16121" max="16121" width="9.125" style="1" customWidth="1"/>
    <col min="16122" max="16122" width="12.125" style="1" customWidth="1"/>
    <col min="16123" max="16146" width="3.75" style="1" customWidth="1"/>
    <col min="16147" max="16384" width="9" style="1"/>
  </cols>
  <sheetData>
    <row r="1" spans="1:19">
      <c r="A1" s="48" t="s">
        <v>0</v>
      </c>
      <c r="B1" s="48"/>
      <c r="C1" s="48"/>
      <c r="D1" s="48"/>
      <c r="G1" s="41" t="s">
        <v>1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>
      <c r="A2" s="41" t="s">
        <v>2</v>
      </c>
      <c r="B2" s="41"/>
      <c r="C2" s="41"/>
      <c r="D2" s="41"/>
      <c r="G2" s="41" t="s">
        <v>3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4" spans="1:19" ht="18.75">
      <c r="A4" s="49" t="s">
        <v>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6" spans="1:19">
      <c r="A6" s="2" t="s">
        <v>37</v>
      </c>
      <c r="D6" s="2" t="s">
        <v>144</v>
      </c>
      <c r="M6" s="2" t="s">
        <v>5</v>
      </c>
      <c r="P6" s="3">
        <v>4</v>
      </c>
      <c r="Q6" s="2" t="s">
        <v>45</v>
      </c>
    </row>
    <row r="7" spans="1:19" ht="26.25" customHeight="1">
      <c r="A7" s="2" t="s">
        <v>7</v>
      </c>
      <c r="D7" s="2" t="s">
        <v>8</v>
      </c>
      <c r="E7" s="1" t="s">
        <v>140</v>
      </c>
      <c r="M7" s="4" t="s">
        <v>141</v>
      </c>
    </row>
    <row r="9" spans="1:19">
      <c r="A9" s="47" t="s">
        <v>9</v>
      </c>
      <c r="B9" s="44" t="s">
        <v>10</v>
      </c>
      <c r="C9" s="44"/>
      <c r="D9" s="50" t="s">
        <v>11</v>
      </c>
      <c r="E9" s="52" t="s">
        <v>12</v>
      </c>
      <c r="F9" s="44"/>
      <c r="G9" s="53"/>
      <c r="H9" s="52" t="s">
        <v>13</v>
      </c>
      <c r="I9" s="44"/>
      <c r="J9" s="45"/>
      <c r="K9" s="42" t="s">
        <v>14</v>
      </c>
      <c r="L9" s="42" t="s">
        <v>15</v>
      </c>
      <c r="M9" s="44" t="s">
        <v>16</v>
      </c>
      <c r="N9" s="44"/>
      <c r="O9" s="45" t="s">
        <v>17</v>
      </c>
      <c r="P9" s="46"/>
      <c r="Q9" s="44" t="s">
        <v>18</v>
      </c>
      <c r="R9" s="47" t="s">
        <v>19</v>
      </c>
      <c r="S9" s="38" t="s">
        <v>20</v>
      </c>
    </row>
    <row r="10" spans="1:19">
      <c r="A10" s="44"/>
      <c r="B10" s="44"/>
      <c r="C10" s="44"/>
      <c r="D10" s="51"/>
      <c r="E10" s="5" t="s">
        <v>21</v>
      </c>
      <c r="F10" s="6" t="s">
        <v>22</v>
      </c>
      <c r="G10" s="7" t="s">
        <v>23</v>
      </c>
      <c r="H10" s="5" t="s">
        <v>21</v>
      </c>
      <c r="I10" s="6" t="s">
        <v>22</v>
      </c>
      <c r="J10" s="8" t="s">
        <v>23</v>
      </c>
      <c r="K10" s="39"/>
      <c r="L10" s="43"/>
      <c r="M10" s="9" t="s">
        <v>24</v>
      </c>
      <c r="N10" s="9" t="s">
        <v>25</v>
      </c>
      <c r="O10" s="9" t="s">
        <v>24</v>
      </c>
      <c r="P10" s="10" t="s">
        <v>25</v>
      </c>
      <c r="Q10" s="44"/>
      <c r="R10" s="44"/>
      <c r="S10" s="39"/>
    </row>
    <row r="11" spans="1:19" s="19" customFormat="1">
      <c r="A11" s="11">
        <v>1</v>
      </c>
      <c r="B11" s="31" t="s">
        <v>47</v>
      </c>
      <c r="C11" s="32" t="s">
        <v>26</v>
      </c>
      <c r="D11" s="33" t="s">
        <v>48</v>
      </c>
      <c r="E11" s="12">
        <v>0</v>
      </c>
      <c r="F11" s="13">
        <v>0</v>
      </c>
      <c r="G11" s="14"/>
      <c r="H11" s="14">
        <v>0</v>
      </c>
      <c r="I11" s="14"/>
      <c r="J11" s="14"/>
      <c r="K11" s="15">
        <f>(E11+F11+H11*2)/4</f>
        <v>0</v>
      </c>
      <c r="L11" s="16" t="str">
        <f>IF(K11&lt;3,"","x")</f>
        <v/>
      </c>
      <c r="M11" s="17"/>
      <c r="N11" s="17"/>
      <c r="O11" s="16" t="str">
        <f>IF(M11&lt;&gt;"",(K11*4+M11*6)/10,"")</f>
        <v/>
      </c>
      <c r="P11" s="16" t="str">
        <f>IF(N11&lt;&gt;"",(K11*4+N11*6)/10,"")</f>
        <v/>
      </c>
      <c r="Q11" s="17" t="str">
        <f>IF(L11="x",IF(AND(O11&gt;=5,M11&gt;=3),"x",IF(AND(P11&gt;=5,N11&gt;=3),"x","")),"")</f>
        <v/>
      </c>
      <c r="R11" s="18">
        <f>MAX(O11:P11)</f>
        <v>0</v>
      </c>
      <c r="S11" s="14"/>
    </row>
    <row r="12" spans="1:19" s="19" customFormat="1">
      <c r="A12" s="11">
        <v>2</v>
      </c>
      <c r="B12" s="29" t="s">
        <v>49</v>
      </c>
      <c r="C12" s="32" t="s">
        <v>50</v>
      </c>
      <c r="D12" s="33" t="s">
        <v>51</v>
      </c>
      <c r="E12" s="12">
        <v>9</v>
      </c>
      <c r="F12" s="13">
        <v>8</v>
      </c>
      <c r="G12" s="14"/>
      <c r="H12" s="14">
        <v>7</v>
      </c>
      <c r="I12" s="14"/>
      <c r="J12" s="14"/>
      <c r="K12" s="15">
        <f t="shared" ref="K12:K46" si="0">(E12+F12+H12*2)/4</f>
        <v>7.75</v>
      </c>
      <c r="L12" s="16" t="str">
        <f t="shared" ref="L12:L46" si="1">IF(K12&lt;3,"","x")</f>
        <v>x</v>
      </c>
      <c r="M12" s="17">
        <v>9.5</v>
      </c>
      <c r="N12" s="17"/>
      <c r="O12" s="16">
        <f t="shared" ref="O12:O47" si="2">IF(M12&lt;&gt;"",(K12*4+M12*6)/10,"")</f>
        <v>8.8000000000000007</v>
      </c>
      <c r="P12" s="16" t="str">
        <f t="shared" ref="P12:P47" si="3">IF(N12&lt;&gt;"",(K12*4+N12*6)/10,"")</f>
        <v/>
      </c>
      <c r="Q12" s="17" t="str">
        <f t="shared" ref="Q12:Q47" si="4">IF(L12="x",IF(AND(O12&gt;=5,M12&gt;=3),"x",IF(AND(P12&gt;=5,N12&gt;=3),"x","")),"")</f>
        <v>x</v>
      </c>
      <c r="R12" s="18">
        <f t="shared" ref="R12:R46" si="5">MAX(O12:P12)</f>
        <v>8.8000000000000007</v>
      </c>
      <c r="S12" s="14"/>
    </row>
    <row r="13" spans="1:19" s="19" customFormat="1">
      <c r="A13" s="11">
        <v>3</v>
      </c>
      <c r="B13" s="29" t="s">
        <v>52</v>
      </c>
      <c r="C13" s="32" t="s">
        <v>53</v>
      </c>
      <c r="D13" s="33" t="s">
        <v>54</v>
      </c>
      <c r="E13" s="12">
        <v>0</v>
      </c>
      <c r="F13" s="13">
        <v>0</v>
      </c>
      <c r="G13" s="14"/>
      <c r="H13" s="14">
        <v>0</v>
      </c>
      <c r="I13" s="14"/>
      <c r="J13" s="14"/>
      <c r="K13" s="15">
        <f t="shared" si="0"/>
        <v>0</v>
      </c>
      <c r="L13" s="16" t="str">
        <f t="shared" si="1"/>
        <v/>
      </c>
      <c r="M13" s="17"/>
      <c r="N13" s="17"/>
      <c r="O13" s="16" t="str">
        <f t="shared" si="2"/>
        <v/>
      </c>
      <c r="P13" s="16" t="str">
        <f t="shared" si="3"/>
        <v/>
      </c>
      <c r="Q13" s="17" t="str">
        <f t="shared" si="4"/>
        <v/>
      </c>
      <c r="R13" s="18">
        <f t="shared" si="5"/>
        <v>0</v>
      </c>
      <c r="S13" s="14"/>
    </row>
    <row r="14" spans="1:19" s="19" customFormat="1">
      <c r="A14" s="11">
        <v>4</v>
      </c>
      <c r="B14" s="31" t="s">
        <v>55</v>
      </c>
      <c r="C14" s="32" t="s">
        <v>56</v>
      </c>
      <c r="D14" s="33" t="s">
        <v>57</v>
      </c>
      <c r="E14" s="12">
        <v>0</v>
      </c>
      <c r="F14" s="13">
        <v>0</v>
      </c>
      <c r="G14" s="14"/>
      <c r="H14" s="14">
        <v>0</v>
      </c>
      <c r="I14" s="14"/>
      <c r="J14" s="14"/>
      <c r="K14" s="15">
        <f t="shared" si="0"/>
        <v>0</v>
      </c>
      <c r="L14" s="16" t="str">
        <f t="shared" si="1"/>
        <v/>
      </c>
      <c r="M14" s="17"/>
      <c r="N14" s="17"/>
      <c r="O14" s="16" t="str">
        <f t="shared" si="2"/>
        <v/>
      </c>
      <c r="P14" s="16" t="str">
        <f t="shared" si="3"/>
        <v/>
      </c>
      <c r="Q14" s="17" t="str">
        <f t="shared" si="4"/>
        <v/>
      </c>
      <c r="R14" s="18">
        <f t="shared" si="5"/>
        <v>0</v>
      </c>
      <c r="S14" s="14"/>
    </row>
    <row r="15" spans="1:19" s="19" customFormat="1">
      <c r="A15" s="11">
        <v>5</v>
      </c>
      <c r="B15" s="31" t="s">
        <v>58</v>
      </c>
      <c r="C15" s="32" t="s">
        <v>59</v>
      </c>
      <c r="D15" s="33" t="s">
        <v>60</v>
      </c>
      <c r="E15" s="12">
        <v>0</v>
      </c>
      <c r="F15" s="13">
        <v>0</v>
      </c>
      <c r="G15" s="14"/>
      <c r="H15" s="14">
        <v>0</v>
      </c>
      <c r="I15" s="14"/>
      <c r="J15" s="14"/>
      <c r="K15" s="15">
        <f t="shared" si="0"/>
        <v>0</v>
      </c>
      <c r="L15" s="16" t="str">
        <f t="shared" si="1"/>
        <v/>
      </c>
      <c r="M15" s="17"/>
      <c r="N15" s="17"/>
      <c r="O15" s="16" t="str">
        <f t="shared" si="2"/>
        <v/>
      </c>
      <c r="P15" s="16" t="str">
        <f t="shared" si="3"/>
        <v/>
      </c>
      <c r="Q15" s="17" t="str">
        <f t="shared" si="4"/>
        <v/>
      </c>
      <c r="R15" s="18">
        <f t="shared" si="5"/>
        <v>0</v>
      </c>
      <c r="S15" s="14"/>
    </row>
    <row r="16" spans="1:19" s="19" customFormat="1">
      <c r="A16" s="11">
        <v>6</v>
      </c>
      <c r="B16" s="31" t="s">
        <v>61</v>
      </c>
      <c r="C16" s="32" t="s">
        <v>62</v>
      </c>
      <c r="D16" s="33" t="s">
        <v>63</v>
      </c>
      <c r="E16" s="12">
        <v>10</v>
      </c>
      <c r="F16" s="13">
        <v>9</v>
      </c>
      <c r="G16" s="14"/>
      <c r="H16" s="14">
        <v>9</v>
      </c>
      <c r="I16" s="14"/>
      <c r="J16" s="14"/>
      <c r="K16" s="15">
        <f t="shared" si="0"/>
        <v>9.25</v>
      </c>
      <c r="L16" s="16" t="str">
        <f t="shared" si="1"/>
        <v>x</v>
      </c>
      <c r="M16" s="17">
        <v>7</v>
      </c>
      <c r="N16" s="17"/>
      <c r="O16" s="16">
        <f t="shared" si="2"/>
        <v>7.9</v>
      </c>
      <c r="P16" s="16" t="str">
        <f t="shared" si="3"/>
        <v/>
      </c>
      <c r="Q16" s="17" t="str">
        <f t="shared" si="4"/>
        <v>x</v>
      </c>
      <c r="R16" s="18">
        <f t="shared" si="5"/>
        <v>7.9</v>
      </c>
      <c r="S16" s="14"/>
    </row>
    <row r="17" spans="1:19" s="19" customFormat="1">
      <c r="A17" s="11">
        <v>7</v>
      </c>
      <c r="B17" s="31" t="s">
        <v>64</v>
      </c>
      <c r="C17" s="32" t="s">
        <v>28</v>
      </c>
      <c r="D17" s="34" t="s">
        <v>65</v>
      </c>
      <c r="E17" s="12">
        <v>0</v>
      </c>
      <c r="F17" s="13">
        <v>0</v>
      </c>
      <c r="G17" s="14"/>
      <c r="H17" s="14">
        <v>0</v>
      </c>
      <c r="I17" s="14"/>
      <c r="J17" s="14"/>
      <c r="K17" s="15">
        <f t="shared" si="0"/>
        <v>0</v>
      </c>
      <c r="L17" s="16" t="str">
        <f t="shared" si="1"/>
        <v/>
      </c>
      <c r="M17" s="17"/>
      <c r="N17" s="17"/>
      <c r="O17" s="16" t="str">
        <f t="shared" si="2"/>
        <v/>
      </c>
      <c r="P17" s="16" t="str">
        <f t="shared" si="3"/>
        <v/>
      </c>
      <c r="Q17" s="17" t="str">
        <f t="shared" si="4"/>
        <v/>
      </c>
      <c r="R17" s="18">
        <f t="shared" si="5"/>
        <v>0</v>
      </c>
      <c r="S17" s="14"/>
    </row>
    <row r="18" spans="1:19" s="19" customFormat="1">
      <c r="A18" s="11">
        <v>8</v>
      </c>
      <c r="B18" s="29" t="s">
        <v>66</v>
      </c>
      <c r="C18" s="32" t="s">
        <v>28</v>
      </c>
      <c r="D18" s="33" t="s">
        <v>67</v>
      </c>
      <c r="E18" s="12">
        <v>6</v>
      </c>
      <c r="F18" s="13">
        <v>5</v>
      </c>
      <c r="G18" s="14"/>
      <c r="H18" s="14">
        <v>6</v>
      </c>
      <c r="I18" s="14"/>
      <c r="J18" s="14"/>
      <c r="K18" s="15">
        <f t="shared" si="0"/>
        <v>5.75</v>
      </c>
      <c r="L18" s="16" t="str">
        <f t="shared" si="1"/>
        <v>x</v>
      </c>
      <c r="M18" s="17">
        <v>0</v>
      </c>
      <c r="N18" s="17"/>
      <c r="O18" s="16">
        <f t="shared" si="2"/>
        <v>2.2999999999999998</v>
      </c>
      <c r="P18" s="16" t="str">
        <f t="shared" si="3"/>
        <v/>
      </c>
      <c r="Q18" s="17" t="str">
        <f t="shared" si="4"/>
        <v/>
      </c>
      <c r="R18" s="18">
        <f t="shared" si="5"/>
        <v>2.2999999999999998</v>
      </c>
      <c r="S18" s="14"/>
    </row>
    <row r="19" spans="1:19" s="19" customFormat="1">
      <c r="A19" s="11">
        <v>9</v>
      </c>
      <c r="B19" s="29" t="s">
        <v>68</v>
      </c>
      <c r="C19" s="32" t="s">
        <v>40</v>
      </c>
      <c r="D19" s="33" t="s">
        <v>69</v>
      </c>
      <c r="E19" s="12">
        <v>0</v>
      </c>
      <c r="F19" s="13">
        <v>0</v>
      </c>
      <c r="G19" s="14"/>
      <c r="H19" s="14">
        <v>0</v>
      </c>
      <c r="I19" s="14"/>
      <c r="J19" s="14"/>
      <c r="K19" s="15">
        <f t="shared" si="0"/>
        <v>0</v>
      </c>
      <c r="L19" s="16" t="str">
        <f t="shared" si="1"/>
        <v/>
      </c>
      <c r="M19" s="17"/>
      <c r="N19" s="17"/>
      <c r="O19" s="16" t="str">
        <f t="shared" si="2"/>
        <v/>
      </c>
      <c r="P19" s="16" t="str">
        <f t="shared" si="3"/>
        <v/>
      </c>
      <c r="Q19" s="17" t="str">
        <f t="shared" si="4"/>
        <v/>
      </c>
      <c r="R19" s="18">
        <f t="shared" si="5"/>
        <v>0</v>
      </c>
      <c r="S19" s="14"/>
    </row>
    <row r="20" spans="1:19" s="19" customFormat="1">
      <c r="A20" s="11">
        <v>10</v>
      </c>
      <c r="B20" s="31" t="s">
        <v>70</v>
      </c>
      <c r="C20" s="32" t="s">
        <v>41</v>
      </c>
      <c r="D20" s="34" t="s">
        <v>71</v>
      </c>
      <c r="E20" s="12">
        <v>6</v>
      </c>
      <c r="F20" s="13">
        <v>6</v>
      </c>
      <c r="G20" s="14"/>
      <c r="H20" s="14">
        <v>6</v>
      </c>
      <c r="I20" s="14"/>
      <c r="J20" s="14"/>
      <c r="K20" s="15">
        <f t="shared" si="0"/>
        <v>6</v>
      </c>
      <c r="L20" s="16" t="str">
        <f t="shared" si="1"/>
        <v>x</v>
      </c>
      <c r="M20" s="17">
        <v>6</v>
      </c>
      <c r="N20" s="17"/>
      <c r="O20" s="16">
        <f t="shared" si="2"/>
        <v>6</v>
      </c>
      <c r="P20" s="16" t="str">
        <f t="shared" si="3"/>
        <v/>
      </c>
      <c r="Q20" s="17" t="str">
        <f t="shared" si="4"/>
        <v>x</v>
      </c>
      <c r="R20" s="18">
        <f t="shared" si="5"/>
        <v>6</v>
      </c>
      <c r="S20" s="14"/>
    </row>
    <row r="21" spans="1:19" s="19" customFormat="1">
      <c r="A21" s="11">
        <v>11</v>
      </c>
      <c r="B21" s="29" t="s">
        <v>72</v>
      </c>
      <c r="C21" s="32" t="s">
        <v>73</v>
      </c>
      <c r="D21" s="33" t="s">
        <v>39</v>
      </c>
      <c r="E21" s="12">
        <v>0</v>
      </c>
      <c r="F21" s="13">
        <v>0</v>
      </c>
      <c r="G21" s="14"/>
      <c r="H21" s="14">
        <v>0</v>
      </c>
      <c r="I21" s="14"/>
      <c r="J21" s="14"/>
      <c r="K21" s="15">
        <f t="shared" si="0"/>
        <v>0</v>
      </c>
      <c r="L21" s="16" t="str">
        <f t="shared" si="1"/>
        <v/>
      </c>
      <c r="M21" s="17"/>
      <c r="N21" s="17"/>
      <c r="O21" s="16" t="str">
        <f t="shared" si="2"/>
        <v/>
      </c>
      <c r="P21" s="16" t="str">
        <f t="shared" si="3"/>
        <v/>
      </c>
      <c r="Q21" s="17" t="str">
        <f t="shared" si="4"/>
        <v/>
      </c>
      <c r="R21" s="18">
        <f t="shared" si="5"/>
        <v>0</v>
      </c>
      <c r="S21" s="14"/>
    </row>
    <row r="22" spans="1:19" s="19" customFormat="1">
      <c r="A22" s="11">
        <v>12</v>
      </c>
      <c r="B22" s="29" t="s">
        <v>74</v>
      </c>
      <c r="C22" s="32" t="s">
        <v>75</v>
      </c>
      <c r="D22" s="33" t="s">
        <v>76</v>
      </c>
      <c r="E22" s="12">
        <v>0</v>
      </c>
      <c r="F22" s="13">
        <v>0</v>
      </c>
      <c r="G22" s="14"/>
      <c r="H22" s="14">
        <v>0</v>
      </c>
      <c r="I22" s="14"/>
      <c r="J22" s="14"/>
      <c r="K22" s="15">
        <f t="shared" si="0"/>
        <v>0</v>
      </c>
      <c r="L22" s="16" t="str">
        <f t="shared" si="1"/>
        <v/>
      </c>
      <c r="M22" s="17"/>
      <c r="N22" s="17"/>
      <c r="O22" s="16" t="str">
        <f t="shared" si="2"/>
        <v/>
      </c>
      <c r="P22" s="16" t="str">
        <f t="shared" si="3"/>
        <v/>
      </c>
      <c r="Q22" s="17" t="str">
        <f t="shared" si="4"/>
        <v/>
      </c>
      <c r="R22" s="18">
        <f t="shared" si="5"/>
        <v>0</v>
      </c>
      <c r="S22" s="14"/>
    </row>
    <row r="23" spans="1:19" s="19" customFormat="1">
      <c r="A23" s="11">
        <v>13</v>
      </c>
      <c r="B23" s="29" t="s">
        <v>77</v>
      </c>
      <c r="C23" s="32" t="s">
        <v>78</v>
      </c>
      <c r="D23" s="33" t="s">
        <v>79</v>
      </c>
      <c r="E23" s="12">
        <v>0</v>
      </c>
      <c r="F23" s="13">
        <v>0</v>
      </c>
      <c r="G23" s="14"/>
      <c r="H23" s="14">
        <v>0</v>
      </c>
      <c r="I23" s="14"/>
      <c r="J23" s="14"/>
      <c r="K23" s="15">
        <f t="shared" si="0"/>
        <v>0</v>
      </c>
      <c r="L23" s="16" t="str">
        <f t="shared" si="1"/>
        <v/>
      </c>
      <c r="M23" s="17"/>
      <c r="N23" s="17"/>
      <c r="O23" s="16" t="str">
        <f t="shared" si="2"/>
        <v/>
      </c>
      <c r="P23" s="16" t="str">
        <f t="shared" si="3"/>
        <v/>
      </c>
      <c r="Q23" s="17" t="str">
        <f t="shared" si="4"/>
        <v/>
      </c>
      <c r="R23" s="18">
        <f t="shared" si="5"/>
        <v>0</v>
      </c>
      <c r="S23" s="14"/>
    </row>
    <row r="24" spans="1:19" s="19" customFormat="1">
      <c r="A24" s="11">
        <v>14</v>
      </c>
      <c r="B24" s="29" t="s">
        <v>80</v>
      </c>
      <c r="C24" s="35" t="s">
        <v>81</v>
      </c>
      <c r="D24" s="33" t="s">
        <v>82</v>
      </c>
      <c r="E24" s="12">
        <v>0</v>
      </c>
      <c r="F24" s="13">
        <v>0</v>
      </c>
      <c r="G24" s="14"/>
      <c r="H24" s="14">
        <v>0</v>
      </c>
      <c r="I24" s="14"/>
      <c r="J24" s="14"/>
      <c r="K24" s="15">
        <f t="shared" si="0"/>
        <v>0</v>
      </c>
      <c r="L24" s="16" t="str">
        <f t="shared" si="1"/>
        <v/>
      </c>
      <c r="M24" s="17"/>
      <c r="N24" s="17"/>
      <c r="O24" s="16" t="str">
        <f t="shared" si="2"/>
        <v/>
      </c>
      <c r="P24" s="16" t="str">
        <f t="shared" si="3"/>
        <v/>
      </c>
      <c r="Q24" s="17" t="str">
        <f t="shared" si="4"/>
        <v/>
      </c>
      <c r="R24" s="18">
        <f t="shared" si="5"/>
        <v>0</v>
      </c>
      <c r="S24" s="14"/>
    </row>
    <row r="25" spans="1:19" s="19" customFormat="1">
      <c r="A25" s="11">
        <v>15</v>
      </c>
      <c r="B25" s="31" t="s">
        <v>83</v>
      </c>
      <c r="C25" s="32" t="s">
        <v>84</v>
      </c>
      <c r="D25" s="33" t="s">
        <v>85</v>
      </c>
      <c r="E25" s="12">
        <v>0</v>
      </c>
      <c r="F25" s="13">
        <v>0</v>
      </c>
      <c r="G25" s="14"/>
      <c r="H25" s="14">
        <v>0</v>
      </c>
      <c r="I25" s="14"/>
      <c r="J25" s="14"/>
      <c r="K25" s="15">
        <f t="shared" si="0"/>
        <v>0</v>
      </c>
      <c r="L25" s="16" t="str">
        <f t="shared" si="1"/>
        <v/>
      </c>
      <c r="M25" s="17"/>
      <c r="N25" s="17"/>
      <c r="O25" s="16" t="str">
        <f t="shared" si="2"/>
        <v/>
      </c>
      <c r="P25" s="16" t="str">
        <f t="shared" si="3"/>
        <v/>
      </c>
      <c r="Q25" s="17" t="str">
        <f t="shared" si="4"/>
        <v/>
      </c>
      <c r="R25" s="18">
        <f t="shared" si="5"/>
        <v>0</v>
      </c>
      <c r="S25" s="14"/>
    </row>
    <row r="26" spans="1:19" s="19" customFormat="1">
      <c r="A26" s="11">
        <v>16</v>
      </c>
      <c r="B26" s="29" t="s">
        <v>86</v>
      </c>
      <c r="C26" s="32" t="s">
        <v>42</v>
      </c>
      <c r="D26" s="33" t="s">
        <v>87</v>
      </c>
      <c r="E26" s="12">
        <v>0</v>
      </c>
      <c r="F26" s="13">
        <v>0</v>
      </c>
      <c r="G26" s="14"/>
      <c r="H26" s="14">
        <v>0</v>
      </c>
      <c r="I26" s="14"/>
      <c r="J26" s="14"/>
      <c r="K26" s="15">
        <f t="shared" si="0"/>
        <v>0</v>
      </c>
      <c r="L26" s="16" t="str">
        <f t="shared" si="1"/>
        <v/>
      </c>
      <c r="M26" s="17"/>
      <c r="N26" s="17"/>
      <c r="O26" s="16" t="str">
        <f t="shared" si="2"/>
        <v/>
      </c>
      <c r="P26" s="16" t="str">
        <f t="shared" si="3"/>
        <v/>
      </c>
      <c r="Q26" s="17" t="str">
        <f t="shared" si="4"/>
        <v/>
      </c>
      <c r="R26" s="18">
        <f t="shared" si="5"/>
        <v>0</v>
      </c>
      <c r="S26" s="14"/>
    </row>
    <row r="27" spans="1:19" s="19" customFormat="1">
      <c r="A27" s="11">
        <v>17</v>
      </c>
      <c r="B27" s="31" t="s">
        <v>88</v>
      </c>
      <c r="C27" s="32" t="s">
        <v>42</v>
      </c>
      <c r="D27" s="33" t="s">
        <v>89</v>
      </c>
      <c r="E27" s="12">
        <v>7</v>
      </c>
      <c r="F27" s="13">
        <v>9</v>
      </c>
      <c r="G27" s="14"/>
      <c r="H27" s="14">
        <v>6</v>
      </c>
      <c r="I27" s="14"/>
      <c r="J27" s="14"/>
      <c r="K27" s="15">
        <f t="shared" si="0"/>
        <v>7</v>
      </c>
      <c r="L27" s="16" t="str">
        <f t="shared" si="1"/>
        <v>x</v>
      </c>
      <c r="M27" s="17">
        <v>9.3000000000000007</v>
      </c>
      <c r="N27" s="17"/>
      <c r="O27" s="16">
        <f t="shared" si="2"/>
        <v>8.3800000000000008</v>
      </c>
      <c r="P27" s="16" t="str">
        <f t="shared" si="3"/>
        <v/>
      </c>
      <c r="Q27" s="17" t="str">
        <f t="shared" si="4"/>
        <v>x</v>
      </c>
      <c r="R27" s="18">
        <f t="shared" si="5"/>
        <v>8.3800000000000008</v>
      </c>
      <c r="S27" s="14"/>
    </row>
    <row r="28" spans="1:19" s="19" customFormat="1">
      <c r="A28" s="11">
        <v>18</v>
      </c>
      <c r="B28" s="29" t="s">
        <v>90</v>
      </c>
      <c r="C28" s="32" t="s">
        <v>91</v>
      </c>
      <c r="D28" s="33" t="s">
        <v>92</v>
      </c>
      <c r="E28" s="12">
        <v>0</v>
      </c>
      <c r="F28" s="13">
        <v>0</v>
      </c>
      <c r="G28" s="14"/>
      <c r="H28" s="14">
        <v>0</v>
      </c>
      <c r="I28" s="14"/>
      <c r="J28" s="14"/>
      <c r="K28" s="15">
        <f t="shared" si="0"/>
        <v>0</v>
      </c>
      <c r="L28" s="16" t="str">
        <f t="shared" si="1"/>
        <v/>
      </c>
      <c r="M28" s="17"/>
      <c r="N28" s="17"/>
      <c r="O28" s="16" t="str">
        <f t="shared" si="2"/>
        <v/>
      </c>
      <c r="P28" s="16" t="str">
        <f t="shared" si="3"/>
        <v/>
      </c>
      <c r="Q28" s="17" t="str">
        <f t="shared" si="4"/>
        <v/>
      </c>
      <c r="R28" s="18">
        <f t="shared" si="5"/>
        <v>0</v>
      </c>
      <c r="S28" s="14"/>
    </row>
    <row r="29" spans="1:19" s="19" customFormat="1">
      <c r="A29" s="11">
        <v>19</v>
      </c>
      <c r="B29" s="31" t="s">
        <v>93</v>
      </c>
      <c r="C29" s="32" t="s">
        <v>43</v>
      </c>
      <c r="D29" s="34" t="s">
        <v>94</v>
      </c>
      <c r="E29" s="12">
        <v>8</v>
      </c>
      <c r="F29" s="13">
        <v>8</v>
      </c>
      <c r="G29" s="14"/>
      <c r="H29" s="14">
        <v>8</v>
      </c>
      <c r="I29" s="14"/>
      <c r="J29" s="14"/>
      <c r="K29" s="15">
        <f t="shared" si="0"/>
        <v>8</v>
      </c>
      <c r="L29" s="16" t="str">
        <f t="shared" si="1"/>
        <v>x</v>
      </c>
      <c r="M29" s="17">
        <v>7.3</v>
      </c>
      <c r="N29" s="17"/>
      <c r="O29" s="16">
        <f t="shared" si="2"/>
        <v>7.58</v>
      </c>
      <c r="P29" s="16" t="str">
        <f t="shared" si="3"/>
        <v/>
      </c>
      <c r="Q29" s="17" t="str">
        <f t="shared" si="4"/>
        <v>x</v>
      </c>
      <c r="R29" s="18">
        <f t="shared" si="5"/>
        <v>7.58</v>
      </c>
      <c r="S29" s="14"/>
    </row>
    <row r="30" spans="1:19" s="19" customFormat="1">
      <c r="A30" s="11">
        <v>20</v>
      </c>
      <c r="B30" s="29" t="s">
        <v>95</v>
      </c>
      <c r="C30" s="32" t="s">
        <v>96</v>
      </c>
      <c r="D30" s="33" t="s">
        <v>97</v>
      </c>
      <c r="E30" s="12">
        <v>8</v>
      </c>
      <c r="F30" s="13">
        <v>6</v>
      </c>
      <c r="G30" s="14"/>
      <c r="H30" s="14">
        <v>6</v>
      </c>
      <c r="I30" s="14"/>
      <c r="J30" s="14"/>
      <c r="K30" s="15">
        <f t="shared" si="0"/>
        <v>6.5</v>
      </c>
      <c r="L30" s="16" t="str">
        <f t="shared" si="1"/>
        <v>x</v>
      </c>
      <c r="M30" s="17">
        <v>0</v>
      </c>
      <c r="N30" s="17"/>
      <c r="O30" s="16">
        <f t="shared" si="2"/>
        <v>2.6</v>
      </c>
      <c r="P30" s="16" t="str">
        <f t="shared" si="3"/>
        <v/>
      </c>
      <c r="Q30" s="17" t="str">
        <f t="shared" si="4"/>
        <v/>
      </c>
      <c r="R30" s="18">
        <f t="shared" si="5"/>
        <v>2.6</v>
      </c>
      <c r="S30" s="14"/>
    </row>
    <row r="31" spans="1:19" s="19" customFormat="1">
      <c r="A31" s="11">
        <v>21</v>
      </c>
      <c r="B31" s="29" t="s">
        <v>98</v>
      </c>
      <c r="C31" s="32" t="s">
        <v>99</v>
      </c>
      <c r="D31" s="33" t="s">
        <v>100</v>
      </c>
      <c r="E31" s="12">
        <v>0</v>
      </c>
      <c r="F31" s="13">
        <v>0</v>
      </c>
      <c r="G31" s="14"/>
      <c r="H31" s="14">
        <v>0</v>
      </c>
      <c r="I31" s="14"/>
      <c r="J31" s="14"/>
      <c r="K31" s="15">
        <f t="shared" si="0"/>
        <v>0</v>
      </c>
      <c r="L31" s="16" t="str">
        <f t="shared" si="1"/>
        <v/>
      </c>
      <c r="M31" s="17"/>
      <c r="N31" s="17"/>
      <c r="O31" s="16" t="str">
        <f t="shared" si="2"/>
        <v/>
      </c>
      <c r="P31" s="16" t="str">
        <f t="shared" si="3"/>
        <v/>
      </c>
      <c r="Q31" s="17" t="str">
        <f t="shared" si="4"/>
        <v/>
      </c>
      <c r="R31" s="18">
        <f t="shared" si="5"/>
        <v>0</v>
      </c>
      <c r="S31" s="14"/>
    </row>
    <row r="32" spans="1:19" s="19" customFormat="1">
      <c r="A32" s="11">
        <v>22</v>
      </c>
      <c r="B32" s="31" t="s">
        <v>101</v>
      </c>
      <c r="C32" s="36" t="s">
        <v>102</v>
      </c>
      <c r="D32" s="33" t="s">
        <v>103</v>
      </c>
      <c r="E32" s="12">
        <v>6</v>
      </c>
      <c r="F32" s="13">
        <v>6</v>
      </c>
      <c r="G32" s="14"/>
      <c r="H32" s="14">
        <v>6</v>
      </c>
      <c r="I32" s="14"/>
      <c r="J32" s="14"/>
      <c r="K32" s="15">
        <f t="shared" si="0"/>
        <v>6</v>
      </c>
      <c r="L32" s="16" t="str">
        <f t="shared" si="1"/>
        <v>x</v>
      </c>
      <c r="M32" s="17">
        <v>2</v>
      </c>
      <c r="N32" s="17"/>
      <c r="O32" s="16">
        <f t="shared" si="2"/>
        <v>3.6</v>
      </c>
      <c r="P32" s="16" t="str">
        <f t="shared" si="3"/>
        <v/>
      </c>
      <c r="Q32" s="17" t="str">
        <f t="shared" si="4"/>
        <v/>
      </c>
      <c r="R32" s="18">
        <f t="shared" si="5"/>
        <v>3.6</v>
      </c>
      <c r="S32" s="14"/>
    </row>
    <row r="33" spans="1:19" s="19" customFormat="1">
      <c r="A33" s="11">
        <v>23</v>
      </c>
      <c r="B33" s="37" t="s">
        <v>27</v>
      </c>
      <c r="C33" s="36" t="s">
        <v>104</v>
      </c>
      <c r="D33" s="33" t="s">
        <v>105</v>
      </c>
      <c r="E33" s="12">
        <v>6</v>
      </c>
      <c r="F33" s="13">
        <v>7</v>
      </c>
      <c r="G33" s="14"/>
      <c r="H33" s="14">
        <v>6</v>
      </c>
      <c r="I33" s="14"/>
      <c r="J33" s="14"/>
      <c r="K33" s="15">
        <f t="shared" si="0"/>
        <v>6.25</v>
      </c>
      <c r="L33" s="16" t="str">
        <f t="shared" si="1"/>
        <v>x</v>
      </c>
      <c r="M33" s="17">
        <v>2.5</v>
      </c>
      <c r="N33" s="17"/>
      <c r="O33" s="16">
        <f t="shared" si="2"/>
        <v>4</v>
      </c>
      <c r="P33" s="16" t="str">
        <f t="shared" si="3"/>
        <v/>
      </c>
      <c r="Q33" s="17" t="str">
        <f t="shared" si="4"/>
        <v/>
      </c>
      <c r="R33" s="18">
        <f t="shared" si="5"/>
        <v>4</v>
      </c>
      <c r="S33" s="14"/>
    </row>
    <row r="34" spans="1:19" s="19" customFormat="1">
      <c r="A34" s="11">
        <v>24</v>
      </c>
      <c r="B34" s="31" t="s">
        <v>106</v>
      </c>
      <c r="C34" s="32" t="s">
        <v>107</v>
      </c>
      <c r="D34" s="33" t="s">
        <v>108</v>
      </c>
      <c r="E34" s="12">
        <v>0</v>
      </c>
      <c r="F34" s="13">
        <v>0</v>
      </c>
      <c r="G34" s="14"/>
      <c r="H34" s="14">
        <v>0</v>
      </c>
      <c r="I34" s="14"/>
      <c r="J34" s="14"/>
      <c r="K34" s="15">
        <f t="shared" si="0"/>
        <v>0</v>
      </c>
      <c r="L34" s="16" t="str">
        <f t="shared" si="1"/>
        <v/>
      </c>
      <c r="M34" s="17"/>
      <c r="N34" s="17"/>
      <c r="O34" s="16" t="str">
        <f t="shared" si="2"/>
        <v/>
      </c>
      <c r="P34" s="16" t="str">
        <f t="shared" si="3"/>
        <v/>
      </c>
      <c r="Q34" s="17" t="str">
        <f t="shared" si="4"/>
        <v/>
      </c>
      <c r="R34" s="18">
        <f t="shared" si="5"/>
        <v>0</v>
      </c>
      <c r="S34" s="14"/>
    </row>
    <row r="35" spans="1:19" s="19" customFormat="1">
      <c r="A35" s="11">
        <v>25</v>
      </c>
      <c r="B35" s="31" t="s">
        <v>109</v>
      </c>
      <c r="C35" s="32" t="s">
        <v>107</v>
      </c>
      <c r="D35" s="33" t="s">
        <v>110</v>
      </c>
      <c r="E35" s="12">
        <v>8</v>
      </c>
      <c r="F35" s="13">
        <v>8</v>
      </c>
      <c r="G35" s="14"/>
      <c r="H35" s="14">
        <v>7</v>
      </c>
      <c r="I35" s="14"/>
      <c r="J35" s="14"/>
      <c r="K35" s="15">
        <f t="shared" si="0"/>
        <v>7.5</v>
      </c>
      <c r="L35" s="16" t="str">
        <f t="shared" si="1"/>
        <v>x</v>
      </c>
      <c r="M35" s="17">
        <v>0</v>
      </c>
      <c r="N35" s="17"/>
      <c r="O35" s="16">
        <f t="shared" si="2"/>
        <v>3</v>
      </c>
      <c r="P35" s="16" t="str">
        <f t="shared" si="3"/>
        <v/>
      </c>
      <c r="Q35" s="17" t="str">
        <f t="shared" si="4"/>
        <v/>
      </c>
      <c r="R35" s="18">
        <f t="shared" si="5"/>
        <v>3</v>
      </c>
      <c r="S35" s="14"/>
    </row>
    <row r="36" spans="1:19" s="19" customFormat="1">
      <c r="A36" s="11">
        <v>26</v>
      </c>
      <c r="B36" s="31" t="s">
        <v>111</v>
      </c>
      <c r="C36" s="32" t="s">
        <v>29</v>
      </c>
      <c r="D36" s="33" t="s">
        <v>112</v>
      </c>
      <c r="E36" s="12">
        <v>0</v>
      </c>
      <c r="F36" s="13">
        <v>0</v>
      </c>
      <c r="G36" s="14"/>
      <c r="H36" s="14">
        <v>0</v>
      </c>
      <c r="I36" s="14"/>
      <c r="J36" s="14"/>
      <c r="K36" s="15">
        <f t="shared" si="0"/>
        <v>0</v>
      </c>
      <c r="L36" s="16" t="str">
        <f t="shared" si="1"/>
        <v/>
      </c>
      <c r="M36" s="17"/>
      <c r="N36" s="17"/>
      <c r="O36" s="16" t="str">
        <f t="shared" si="2"/>
        <v/>
      </c>
      <c r="P36" s="16" t="str">
        <f t="shared" si="3"/>
        <v/>
      </c>
      <c r="Q36" s="17" t="str">
        <f t="shared" si="4"/>
        <v/>
      </c>
      <c r="R36" s="18">
        <f t="shared" si="5"/>
        <v>0</v>
      </c>
      <c r="S36" s="14"/>
    </row>
    <row r="37" spans="1:19" s="19" customFormat="1">
      <c r="A37" s="11">
        <v>27</v>
      </c>
      <c r="B37" s="31" t="s">
        <v>113</v>
      </c>
      <c r="C37" s="32" t="s">
        <v>114</v>
      </c>
      <c r="D37" s="33" t="s">
        <v>115</v>
      </c>
      <c r="E37" s="12">
        <v>7</v>
      </c>
      <c r="F37" s="13">
        <v>5</v>
      </c>
      <c r="G37" s="14"/>
      <c r="H37" s="14">
        <v>10</v>
      </c>
      <c r="I37" s="14"/>
      <c r="J37" s="14"/>
      <c r="K37" s="15">
        <f t="shared" si="0"/>
        <v>8</v>
      </c>
      <c r="L37" s="16" t="str">
        <f t="shared" si="1"/>
        <v>x</v>
      </c>
      <c r="M37" s="17">
        <v>5</v>
      </c>
      <c r="N37" s="17"/>
      <c r="O37" s="16">
        <f t="shared" si="2"/>
        <v>6.2</v>
      </c>
      <c r="P37" s="16" t="str">
        <f t="shared" si="3"/>
        <v/>
      </c>
      <c r="Q37" s="17" t="str">
        <f t="shared" si="4"/>
        <v>x</v>
      </c>
      <c r="R37" s="18">
        <f t="shared" si="5"/>
        <v>6.2</v>
      </c>
      <c r="S37" s="14"/>
    </row>
    <row r="38" spans="1:19" s="19" customFormat="1">
      <c r="A38" s="11">
        <v>28</v>
      </c>
      <c r="B38" s="31" t="s">
        <v>116</v>
      </c>
      <c r="C38" s="32" t="s">
        <v>117</v>
      </c>
      <c r="D38" s="33" t="s">
        <v>118</v>
      </c>
      <c r="E38" s="12">
        <v>10</v>
      </c>
      <c r="F38" s="13">
        <v>6</v>
      </c>
      <c r="G38" s="14"/>
      <c r="H38" s="14">
        <v>5</v>
      </c>
      <c r="I38" s="14"/>
      <c r="J38" s="14"/>
      <c r="K38" s="15">
        <f t="shared" si="0"/>
        <v>6.5</v>
      </c>
      <c r="L38" s="16" t="str">
        <f t="shared" si="1"/>
        <v>x</v>
      </c>
      <c r="M38" s="17">
        <v>5</v>
      </c>
      <c r="N38" s="17"/>
      <c r="O38" s="16">
        <f t="shared" si="2"/>
        <v>5.6</v>
      </c>
      <c r="P38" s="16" t="str">
        <f t="shared" si="3"/>
        <v/>
      </c>
      <c r="Q38" s="17" t="str">
        <f t="shared" si="4"/>
        <v>x</v>
      </c>
      <c r="R38" s="18">
        <f t="shared" si="5"/>
        <v>5.6</v>
      </c>
      <c r="S38" s="14"/>
    </row>
    <row r="39" spans="1:19" s="19" customFormat="1">
      <c r="A39" s="11">
        <v>29</v>
      </c>
      <c r="B39" s="31" t="s">
        <v>119</v>
      </c>
      <c r="C39" s="32" t="s">
        <v>120</v>
      </c>
      <c r="D39" s="33" t="s">
        <v>121</v>
      </c>
      <c r="E39" s="12">
        <v>9</v>
      </c>
      <c r="F39" s="13">
        <v>9</v>
      </c>
      <c r="G39" s="14"/>
      <c r="H39" s="14">
        <v>8</v>
      </c>
      <c r="I39" s="14"/>
      <c r="J39" s="14"/>
      <c r="K39" s="15">
        <f t="shared" si="0"/>
        <v>8.5</v>
      </c>
      <c r="L39" s="16" t="str">
        <f t="shared" si="1"/>
        <v>x</v>
      </c>
      <c r="M39" s="17">
        <v>5.5</v>
      </c>
      <c r="N39" s="17"/>
      <c r="O39" s="16">
        <f t="shared" si="2"/>
        <v>6.7</v>
      </c>
      <c r="P39" s="16" t="str">
        <f t="shared" si="3"/>
        <v/>
      </c>
      <c r="Q39" s="17" t="str">
        <f t="shared" si="4"/>
        <v>x</v>
      </c>
      <c r="R39" s="18">
        <f t="shared" si="5"/>
        <v>6.7</v>
      </c>
      <c r="S39" s="14"/>
    </row>
    <row r="40" spans="1:19" s="19" customFormat="1">
      <c r="A40" s="11">
        <v>30</v>
      </c>
      <c r="B40" s="31" t="s">
        <v>122</v>
      </c>
      <c r="C40" s="32" t="s">
        <v>30</v>
      </c>
      <c r="D40" s="33" t="s">
        <v>110</v>
      </c>
      <c r="E40" s="12">
        <v>0</v>
      </c>
      <c r="F40" s="13">
        <v>0</v>
      </c>
      <c r="G40" s="14"/>
      <c r="H40" s="14">
        <v>0</v>
      </c>
      <c r="I40" s="14"/>
      <c r="J40" s="14"/>
      <c r="K40" s="15">
        <f t="shared" si="0"/>
        <v>0</v>
      </c>
      <c r="L40" s="16" t="str">
        <f t="shared" si="1"/>
        <v/>
      </c>
      <c r="M40" s="17"/>
      <c r="N40" s="17"/>
      <c r="O40" s="16" t="str">
        <f t="shared" si="2"/>
        <v/>
      </c>
      <c r="P40" s="16" t="str">
        <f t="shared" si="3"/>
        <v/>
      </c>
      <c r="Q40" s="17" t="str">
        <f t="shared" si="4"/>
        <v/>
      </c>
      <c r="R40" s="18">
        <f t="shared" si="5"/>
        <v>0</v>
      </c>
      <c r="S40" s="14"/>
    </row>
    <row r="41" spans="1:19" s="19" customFormat="1">
      <c r="A41" s="11">
        <v>31</v>
      </c>
      <c r="B41" s="31" t="s">
        <v>123</v>
      </c>
      <c r="C41" s="32" t="s">
        <v>124</v>
      </c>
      <c r="D41" s="33" t="s">
        <v>125</v>
      </c>
      <c r="E41" s="12">
        <v>9</v>
      </c>
      <c r="F41" s="13">
        <v>9</v>
      </c>
      <c r="G41" s="14"/>
      <c r="H41" s="14">
        <v>9</v>
      </c>
      <c r="I41" s="14"/>
      <c r="J41" s="14"/>
      <c r="K41" s="15">
        <f t="shared" si="0"/>
        <v>9</v>
      </c>
      <c r="L41" s="16" t="str">
        <f t="shared" si="1"/>
        <v>x</v>
      </c>
      <c r="M41" s="17">
        <v>5</v>
      </c>
      <c r="N41" s="17"/>
      <c r="O41" s="16">
        <f t="shared" si="2"/>
        <v>6.6</v>
      </c>
      <c r="P41" s="16" t="str">
        <f t="shared" si="3"/>
        <v/>
      </c>
      <c r="Q41" s="17" t="str">
        <f t="shared" si="4"/>
        <v>x</v>
      </c>
      <c r="R41" s="18">
        <f t="shared" si="5"/>
        <v>6.6</v>
      </c>
      <c r="S41" s="14"/>
    </row>
    <row r="42" spans="1:19" s="19" customFormat="1">
      <c r="A42" s="11">
        <v>32</v>
      </c>
      <c r="B42" s="31" t="s">
        <v>126</v>
      </c>
      <c r="C42" s="32" t="s">
        <v>127</v>
      </c>
      <c r="D42" s="33" t="s">
        <v>128</v>
      </c>
      <c r="E42" s="12">
        <v>10</v>
      </c>
      <c r="F42" s="13">
        <v>10</v>
      </c>
      <c r="G42" s="14"/>
      <c r="H42" s="14">
        <v>10</v>
      </c>
      <c r="I42" s="14"/>
      <c r="J42" s="14"/>
      <c r="K42" s="15">
        <f t="shared" si="0"/>
        <v>10</v>
      </c>
      <c r="L42" s="16" t="str">
        <f t="shared" si="1"/>
        <v>x</v>
      </c>
      <c r="M42" s="17">
        <v>8.3000000000000007</v>
      </c>
      <c r="N42" s="17"/>
      <c r="O42" s="16">
        <f t="shared" si="2"/>
        <v>8.98</v>
      </c>
      <c r="P42" s="16" t="str">
        <f t="shared" si="3"/>
        <v/>
      </c>
      <c r="Q42" s="17" t="str">
        <f t="shared" si="4"/>
        <v>x</v>
      </c>
      <c r="R42" s="18">
        <f t="shared" si="5"/>
        <v>8.98</v>
      </c>
      <c r="S42" s="14"/>
    </row>
    <row r="43" spans="1:19" s="19" customFormat="1">
      <c r="A43" s="11">
        <v>33</v>
      </c>
      <c r="B43" s="31" t="s">
        <v>129</v>
      </c>
      <c r="C43" s="32" t="s">
        <v>127</v>
      </c>
      <c r="D43" s="33" t="s">
        <v>130</v>
      </c>
      <c r="E43" s="12">
        <v>9</v>
      </c>
      <c r="F43" s="13">
        <v>7</v>
      </c>
      <c r="G43" s="14"/>
      <c r="H43" s="14">
        <v>6</v>
      </c>
      <c r="I43" s="14"/>
      <c r="J43" s="14"/>
      <c r="K43" s="15">
        <f t="shared" si="0"/>
        <v>7</v>
      </c>
      <c r="L43" s="16" t="str">
        <f t="shared" si="1"/>
        <v>x</v>
      </c>
      <c r="M43" s="17">
        <v>5.7</v>
      </c>
      <c r="N43" s="17"/>
      <c r="O43" s="16">
        <f t="shared" si="2"/>
        <v>6.2200000000000006</v>
      </c>
      <c r="P43" s="16" t="str">
        <f t="shared" si="3"/>
        <v/>
      </c>
      <c r="Q43" s="17" t="str">
        <f t="shared" si="4"/>
        <v>x</v>
      </c>
      <c r="R43" s="18">
        <f t="shared" si="5"/>
        <v>6.2200000000000006</v>
      </c>
      <c r="S43" s="14"/>
    </row>
    <row r="44" spans="1:19" s="19" customFormat="1">
      <c r="A44" s="11">
        <v>34</v>
      </c>
      <c r="B44" s="31" t="s">
        <v>131</v>
      </c>
      <c r="C44" s="32" t="s">
        <v>132</v>
      </c>
      <c r="D44" s="33" t="s">
        <v>133</v>
      </c>
      <c r="E44" s="12">
        <v>0</v>
      </c>
      <c r="F44" s="13">
        <v>0</v>
      </c>
      <c r="G44" s="14"/>
      <c r="H44" s="14">
        <v>0</v>
      </c>
      <c r="I44" s="14"/>
      <c r="J44" s="14"/>
      <c r="K44" s="15">
        <f t="shared" si="0"/>
        <v>0</v>
      </c>
      <c r="L44" s="16" t="str">
        <f t="shared" si="1"/>
        <v/>
      </c>
      <c r="M44" s="17"/>
      <c r="N44" s="17"/>
      <c r="O44" s="16" t="str">
        <f t="shared" si="2"/>
        <v/>
      </c>
      <c r="P44" s="16" t="str">
        <f t="shared" si="3"/>
        <v/>
      </c>
      <c r="Q44" s="17" t="str">
        <f t="shared" si="4"/>
        <v/>
      </c>
      <c r="R44" s="18">
        <f t="shared" si="5"/>
        <v>0</v>
      </c>
      <c r="S44" s="14"/>
    </row>
    <row r="45" spans="1:19" s="19" customFormat="1">
      <c r="A45" s="11">
        <v>35</v>
      </c>
      <c r="B45" s="31" t="s">
        <v>134</v>
      </c>
      <c r="C45" s="32" t="s">
        <v>135</v>
      </c>
      <c r="D45" s="33" t="s">
        <v>136</v>
      </c>
      <c r="E45" s="12">
        <v>10</v>
      </c>
      <c r="F45" s="13">
        <v>10</v>
      </c>
      <c r="G45" s="14"/>
      <c r="H45" s="14">
        <v>10</v>
      </c>
      <c r="I45" s="14"/>
      <c r="J45" s="14"/>
      <c r="K45" s="15">
        <f t="shared" si="0"/>
        <v>10</v>
      </c>
      <c r="L45" s="16" t="str">
        <f t="shared" si="1"/>
        <v>x</v>
      </c>
      <c r="M45" s="17">
        <v>9.3000000000000007</v>
      </c>
      <c r="N45" s="17"/>
      <c r="O45" s="16">
        <f t="shared" si="2"/>
        <v>9.5800000000000018</v>
      </c>
      <c r="P45" s="16" t="str">
        <f t="shared" si="3"/>
        <v/>
      </c>
      <c r="Q45" s="17" t="str">
        <f t="shared" si="4"/>
        <v>x</v>
      </c>
      <c r="R45" s="18">
        <f t="shared" si="5"/>
        <v>9.5800000000000018</v>
      </c>
      <c r="S45" s="14"/>
    </row>
    <row r="46" spans="1:19" s="19" customFormat="1">
      <c r="A46" s="11">
        <v>36</v>
      </c>
      <c r="B46" s="31" t="s">
        <v>137</v>
      </c>
      <c r="C46" s="32" t="s">
        <v>31</v>
      </c>
      <c r="D46" s="33" t="s">
        <v>138</v>
      </c>
      <c r="E46" s="12">
        <v>0</v>
      </c>
      <c r="F46" s="13">
        <v>0</v>
      </c>
      <c r="G46" s="14"/>
      <c r="H46" s="14">
        <v>0</v>
      </c>
      <c r="I46" s="14"/>
      <c r="J46" s="14"/>
      <c r="K46" s="15">
        <f t="shared" si="0"/>
        <v>0</v>
      </c>
      <c r="L46" s="16" t="str">
        <f t="shared" si="1"/>
        <v/>
      </c>
      <c r="M46" s="17"/>
      <c r="N46" s="17"/>
      <c r="O46" s="16" t="str">
        <f t="shared" si="2"/>
        <v/>
      </c>
      <c r="P46" s="16" t="str">
        <f t="shared" si="3"/>
        <v/>
      </c>
      <c r="Q46" s="17" t="str">
        <f t="shared" si="4"/>
        <v/>
      </c>
      <c r="R46" s="18">
        <f t="shared" si="5"/>
        <v>0</v>
      </c>
      <c r="S46" s="14"/>
    </row>
    <row r="47" spans="1:19" s="19" customFormat="1">
      <c r="A47" s="11"/>
      <c r="B47" s="27"/>
      <c r="C47" s="28"/>
      <c r="D47" s="30"/>
      <c r="E47" s="12"/>
      <c r="F47" s="13"/>
      <c r="G47" s="14"/>
      <c r="H47" s="14"/>
      <c r="I47" s="14"/>
      <c r="J47" s="14"/>
      <c r="K47" s="15"/>
      <c r="L47" s="16"/>
      <c r="M47" s="17"/>
      <c r="N47" s="17"/>
      <c r="O47" s="16" t="str">
        <f t="shared" si="2"/>
        <v/>
      </c>
      <c r="P47" s="16" t="str">
        <f t="shared" si="3"/>
        <v/>
      </c>
      <c r="Q47" s="17" t="str">
        <f t="shared" si="4"/>
        <v/>
      </c>
      <c r="R47" s="18"/>
      <c r="S47" s="14"/>
    </row>
    <row r="48" spans="1:19">
      <c r="B48" s="2" t="s">
        <v>32</v>
      </c>
      <c r="C48" s="23">
        <f>COUNT(A11:A47)</f>
        <v>36</v>
      </c>
    </row>
    <row r="49" spans="2:18">
      <c r="M49" s="40" t="s">
        <v>149</v>
      </c>
      <c r="N49" s="40"/>
      <c r="O49" s="40"/>
      <c r="P49" s="40"/>
      <c r="Q49" s="40"/>
      <c r="R49" s="40"/>
    </row>
    <row r="50" spans="2:18">
      <c r="B50" s="2" t="s">
        <v>33</v>
      </c>
      <c r="E50" s="25" t="s">
        <v>34</v>
      </c>
      <c r="M50" s="41" t="s">
        <v>35</v>
      </c>
      <c r="N50" s="41"/>
      <c r="O50" s="41"/>
      <c r="P50" s="41"/>
      <c r="Q50" s="41"/>
      <c r="R50" s="41"/>
    </row>
    <row r="54" spans="2:18">
      <c r="E54" s="1" t="s">
        <v>139</v>
      </c>
      <c r="O54" s="1" t="s">
        <v>36</v>
      </c>
    </row>
  </sheetData>
  <sheetProtection password="CE28" sheet="1" objects="1" scenarios="1"/>
  <autoFilter ref="A10:S50">
    <filterColumn colId="1" showButton="0"/>
  </autoFilter>
  <mergeCells count="19">
    <mergeCell ref="S9:S10"/>
    <mergeCell ref="M49:R49"/>
    <mergeCell ref="M50:R50"/>
    <mergeCell ref="K9:K10"/>
    <mergeCell ref="L9:L10"/>
    <mergeCell ref="M9:N9"/>
    <mergeCell ref="O9:P9"/>
    <mergeCell ref="Q9:Q10"/>
    <mergeCell ref="R9:R10"/>
    <mergeCell ref="A1:D1"/>
    <mergeCell ref="G1:S1"/>
    <mergeCell ref="A2:D2"/>
    <mergeCell ref="G2:S2"/>
    <mergeCell ref="A4:S4"/>
    <mergeCell ref="A9:A10"/>
    <mergeCell ref="B9:C10"/>
    <mergeCell ref="D9:D10"/>
    <mergeCell ref="E9:G9"/>
    <mergeCell ref="H9:J9"/>
  </mergeCells>
  <conditionalFormatting sqref="O11:Q24 O47:Q47 O40:Q42">
    <cfRule type="cellIs" dxfId="12" priority="14" operator="lessThan">
      <formula>5</formula>
    </cfRule>
  </conditionalFormatting>
  <conditionalFormatting sqref="M11:N24 M40:N42">
    <cfRule type="cellIs" dxfId="11" priority="13" operator="lessThan">
      <formula>3</formula>
    </cfRule>
  </conditionalFormatting>
  <conditionalFormatting sqref="K11:K46">
    <cfRule type="cellIs" dxfId="10" priority="12" operator="lessThan">
      <formula>3</formula>
    </cfRule>
  </conditionalFormatting>
  <conditionalFormatting sqref="O43:Q46">
    <cfRule type="cellIs" dxfId="9" priority="11" operator="lessThan">
      <formula>5</formula>
    </cfRule>
  </conditionalFormatting>
  <conditionalFormatting sqref="M43:N46">
    <cfRule type="cellIs" dxfId="8" priority="10" operator="lessThan">
      <formula>3</formula>
    </cfRule>
  </conditionalFormatting>
  <conditionalFormatting sqref="K47">
    <cfRule type="cellIs" dxfId="7" priority="9" operator="lessThan">
      <formula>3</formula>
    </cfRule>
  </conditionalFormatting>
  <conditionalFormatting sqref="M47:N47">
    <cfRule type="cellIs" dxfId="6" priority="8" operator="lessThan">
      <formula>3</formula>
    </cfRule>
  </conditionalFormatting>
  <conditionalFormatting sqref="O25:Q27">
    <cfRule type="cellIs" dxfId="5" priority="7" operator="lessThan">
      <formula>5</formula>
    </cfRule>
  </conditionalFormatting>
  <conditionalFormatting sqref="M25:N27">
    <cfRule type="cellIs" dxfId="4" priority="6" operator="lessThan">
      <formula>3</formula>
    </cfRule>
  </conditionalFormatting>
  <conditionalFormatting sqref="O28:Q34">
    <cfRule type="cellIs" dxfId="3" priority="4" operator="lessThan">
      <formula>5</formula>
    </cfRule>
  </conditionalFormatting>
  <conditionalFormatting sqref="M28:N34">
    <cfRule type="cellIs" dxfId="2" priority="3" operator="lessThan">
      <formula>3</formula>
    </cfRule>
  </conditionalFormatting>
  <conditionalFormatting sqref="O35:Q39">
    <cfRule type="cellIs" dxfId="1" priority="2" operator="lessThan">
      <formula>5</formula>
    </cfRule>
  </conditionalFormatting>
  <conditionalFormatting sqref="M35:N39">
    <cfRule type="cellIs" dxfId="0" priority="1" operator="lessThan">
      <formula>3</formula>
    </cfRule>
  </conditionalFormatting>
  <pageMargins left="0.45" right="0.45" top="0.5" bottom="0.2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QTDN</vt:lpstr>
      <vt:lpstr>KTCT</vt:lpstr>
      <vt:lpstr>GDQP P1</vt:lpstr>
      <vt:lpstr>NLKT</vt:lpstr>
      <vt:lpstr>Sheet1</vt:lpstr>
      <vt:lpstr>Sheet2</vt:lpstr>
      <vt:lpstr>Sheet3</vt:lpstr>
      <vt:lpstr>'GDQP P1'!Print_Titles</vt:lpstr>
      <vt:lpstr>KTCT!Print_Titles</vt:lpstr>
      <vt:lpstr>NLKT!Print_Titles</vt:lpstr>
      <vt:lpstr>QTDN!Print_Titles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2016-01-21T01:06:18Z</cp:lastPrinted>
  <dcterms:created xsi:type="dcterms:W3CDTF">2016-01-05T01:38:39Z</dcterms:created>
  <dcterms:modified xsi:type="dcterms:W3CDTF">2016-01-21T09:05:18Z</dcterms:modified>
</cp:coreProperties>
</file>