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TTCTT" sheetId="25" r:id="rId1"/>
    <sheet name="QTDN" sheetId="24" r:id="rId2"/>
    <sheet name="TKDN" sheetId="23" r:id="rId3"/>
    <sheet name="KTDN P1" sheetId="22" r:id="rId4"/>
    <sheet name="NLKT" sheetId="21" r:id="rId5"/>
    <sheet name="Sheet1" sheetId="1" r:id="rId6"/>
    <sheet name="Sheet2" sheetId="2" r:id="rId7"/>
    <sheet name="Sheet3" sheetId="3" r:id="rId8"/>
  </sheets>
  <definedNames>
    <definedName name="_Fill" localSheetId="3" hidden="1">#REF!</definedName>
    <definedName name="_Fill" localSheetId="0" hidden="1">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'KTDN P1'!$A$10:$S$33</definedName>
    <definedName name="_xlnm._FilterDatabase" localSheetId="0" hidden="1">LTTCTT!$A$10:$S$33</definedName>
    <definedName name="_xlnm._FilterDatabase" localSheetId="4" hidden="1">NLKT!$A$10:$S$33</definedName>
    <definedName name="_xlnm._FilterDatabase" localSheetId="1" hidden="1">QTDN!$A$10:$S$33</definedName>
    <definedName name="_xlnm._FilterDatabase" localSheetId="2" hidden="1">TKDN!$A$10:$S$29</definedName>
    <definedName name="_xlnm.Print_Titles" localSheetId="3">'KTDN P1'!$9:$10</definedName>
    <definedName name="_xlnm.Print_Titles" localSheetId="0">LTTCTT!$9:$10</definedName>
    <definedName name="_xlnm.Print_Titles" localSheetId="4">NLKT!$9:$10</definedName>
    <definedName name="_xlnm.Print_Titles" localSheetId="1">QTDN!$9:$10</definedName>
    <definedName name="_xlnm.Print_Titles" localSheetId="2">TKDN!$9:$10</definedName>
  </definedNames>
  <calcPr calcId="144525"/>
</workbook>
</file>

<file path=xl/calcChain.xml><?xml version="1.0" encoding="utf-8"?>
<calcChain xmlns="http://schemas.openxmlformats.org/spreadsheetml/2006/main">
  <c r="O13" i="24" l="1"/>
  <c r="O30" i="24"/>
  <c r="C31" i="25" l="1"/>
  <c r="Q30" i="25"/>
  <c r="P30" i="25"/>
  <c r="O30" i="25"/>
  <c r="P29" i="25"/>
  <c r="K29" i="25"/>
  <c r="L29" i="25" s="1"/>
  <c r="P28" i="25"/>
  <c r="K28" i="25"/>
  <c r="L28" i="25" s="1"/>
  <c r="P27" i="25"/>
  <c r="K27" i="25"/>
  <c r="L27" i="25" s="1"/>
  <c r="P26" i="25"/>
  <c r="K26" i="25"/>
  <c r="L26" i="25" s="1"/>
  <c r="P25" i="25"/>
  <c r="K25" i="25"/>
  <c r="L25" i="25" s="1"/>
  <c r="P24" i="25"/>
  <c r="K24" i="25"/>
  <c r="O24" i="25" s="1"/>
  <c r="P23" i="25"/>
  <c r="K23" i="25"/>
  <c r="L23" i="25" s="1"/>
  <c r="P22" i="25"/>
  <c r="K22" i="25"/>
  <c r="L22" i="25" s="1"/>
  <c r="P21" i="25"/>
  <c r="K21" i="25"/>
  <c r="L21" i="25" s="1"/>
  <c r="P20" i="25"/>
  <c r="K20" i="25"/>
  <c r="L20" i="25" s="1"/>
  <c r="P19" i="25"/>
  <c r="K19" i="25"/>
  <c r="O19" i="25" s="1"/>
  <c r="P18" i="25"/>
  <c r="K18" i="25"/>
  <c r="L18" i="25" s="1"/>
  <c r="P17" i="25"/>
  <c r="K17" i="25"/>
  <c r="L17" i="25" s="1"/>
  <c r="P16" i="25"/>
  <c r="K16" i="25"/>
  <c r="L16" i="25" s="1"/>
  <c r="P15" i="25"/>
  <c r="K15" i="25"/>
  <c r="L15" i="25" s="1"/>
  <c r="P14" i="25"/>
  <c r="L14" i="25"/>
  <c r="K14" i="25"/>
  <c r="O14" i="25" s="1"/>
  <c r="P13" i="25"/>
  <c r="K13" i="25"/>
  <c r="L13" i="25" s="1"/>
  <c r="P12" i="25"/>
  <c r="K12" i="25"/>
  <c r="L12" i="25" s="1"/>
  <c r="P11" i="25"/>
  <c r="K11" i="25"/>
  <c r="L11" i="25" s="1"/>
  <c r="C31" i="24"/>
  <c r="Q30" i="24"/>
  <c r="P30" i="24"/>
  <c r="P29" i="24"/>
  <c r="K29" i="24"/>
  <c r="P28" i="24"/>
  <c r="K28" i="24"/>
  <c r="P27" i="24"/>
  <c r="K27" i="24"/>
  <c r="O27" i="24" s="1"/>
  <c r="P26" i="24"/>
  <c r="K26" i="24"/>
  <c r="O26" i="24" s="1"/>
  <c r="P25" i="24"/>
  <c r="K25" i="24"/>
  <c r="P24" i="24"/>
  <c r="K24" i="24"/>
  <c r="P23" i="24"/>
  <c r="K23" i="24"/>
  <c r="P22" i="24"/>
  <c r="K22" i="24"/>
  <c r="P21" i="24"/>
  <c r="K21" i="24"/>
  <c r="P20" i="24"/>
  <c r="K20" i="24"/>
  <c r="P19" i="24"/>
  <c r="K19" i="24"/>
  <c r="O19" i="24" s="1"/>
  <c r="P18" i="24"/>
  <c r="K18" i="24"/>
  <c r="O18" i="24" s="1"/>
  <c r="P17" i="24"/>
  <c r="K17" i="24"/>
  <c r="P16" i="24"/>
  <c r="K16" i="24"/>
  <c r="P15" i="24"/>
  <c r="K15" i="24"/>
  <c r="P14" i="24"/>
  <c r="K14" i="24"/>
  <c r="P13" i="24"/>
  <c r="K13" i="24"/>
  <c r="L13" i="24" s="1"/>
  <c r="Q13" i="24" s="1"/>
  <c r="P12" i="24"/>
  <c r="K12" i="24"/>
  <c r="O12" i="24" s="1"/>
  <c r="P11" i="24"/>
  <c r="K11" i="24"/>
  <c r="K12" i="23"/>
  <c r="K13" i="23"/>
  <c r="K14" i="23"/>
  <c r="L14" i="23" s="1"/>
  <c r="K15" i="23"/>
  <c r="L15" i="23" s="1"/>
  <c r="K16" i="23"/>
  <c r="L16" i="23" s="1"/>
  <c r="K17" i="23"/>
  <c r="L17" i="23" s="1"/>
  <c r="K18" i="23"/>
  <c r="L18" i="23" s="1"/>
  <c r="K19" i="23"/>
  <c r="L19" i="23" s="1"/>
  <c r="Q19" i="23" s="1"/>
  <c r="K20" i="23"/>
  <c r="L20" i="23" s="1"/>
  <c r="K21" i="23"/>
  <c r="O21" i="23" s="1"/>
  <c r="K22" i="23"/>
  <c r="L22" i="23" s="1"/>
  <c r="K23" i="23"/>
  <c r="L23" i="23" s="1"/>
  <c r="K24" i="23"/>
  <c r="L24" i="23" s="1"/>
  <c r="K25" i="23"/>
  <c r="O25" i="23" s="1"/>
  <c r="K26" i="23"/>
  <c r="L26" i="23" s="1"/>
  <c r="K27" i="23"/>
  <c r="O27" i="23" s="1"/>
  <c r="K28" i="23"/>
  <c r="L28" i="23" s="1"/>
  <c r="K29" i="23"/>
  <c r="O29" i="23" s="1"/>
  <c r="K11" i="23"/>
  <c r="C31" i="23"/>
  <c r="Q30" i="23"/>
  <c r="P30" i="23"/>
  <c r="O30" i="23"/>
  <c r="P29" i="23"/>
  <c r="L29" i="23"/>
  <c r="P28" i="23"/>
  <c r="O28" i="23"/>
  <c r="P27" i="23"/>
  <c r="P26" i="23"/>
  <c r="O26" i="23"/>
  <c r="P25" i="23"/>
  <c r="L25" i="23"/>
  <c r="P24" i="23"/>
  <c r="O24" i="23"/>
  <c r="P23" i="23"/>
  <c r="O23" i="23"/>
  <c r="P22" i="23"/>
  <c r="O22" i="23"/>
  <c r="P21" i="23"/>
  <c r="L21" i="23"/>
  <c r="P20" i="23"/>
  <c r="O20" i="23"/>
  <c r="R20" i="23" s="1"/>
  <c r="P19" i="23"/>
  <c r="O19" i="23"/>
  <c r="P18" i="23"/>
  <c r="O18" i="23"/>
  <c r="P17" i="23"/>
  <c r="P16" i="23"/>
  <c r="O16" i="23"/>
  <c r="P15" i="23"/>
  <c r="P14" i="23"/>
  <c r="O14" i="23"/>
  <c r="P13" i="23"/>
  <c r="O13" i="23"/>
  <c r="L13" i="23"/>
  <c r="Q13" i="23" s="1"/>
  <c r="P12" i="23"/>
  <c r="O12" i="23"/>
  <c r="L12" i="23"/>
  <c r="Q12" i="23" s="1"/>
  <c r="P11" i="23"/>
  <c r="R11" i="23" s="1"/>
  <c r="O11" i="23"/>
  <c r="L11" i="23"/>
  <c r="K12" i="22"/>
  <c r="K13" i="22"/>
  <c r="K14" i="22"/>
  <c r="L14" i="22" s="1"/>
  <c r="Q14" i="22" s="1"/>
  <c r="K15" i="22"/>
  <c r="L15" i="22" s="1"/>
  <c r="K16" i="22"/>
  <c r="K17" i="22"/>
  <c r="K18" i="22"/>
  <c r="L18" i="22" s="1"/>
  <c r="K19" i="22"/>
  <c r="K20" i="22"/>
  <c r="L20" i="22" s="1"/>
  <c r="K21" i="22"/>
  <c r="L21" i="22" s="1"/>
  <c r="K22" i="22"/>
  <c r="L22" i="22" s="1"/>
  <c r="K23" i="22"/>
  <c r="L23" i="22" s="1"/>
  <c r="K24" i="22"/>
  <c r="L24" i="22" s="1"/>
  <c r="K25" i="22"/>
  <c r="O25" i="22" s="1"/>
  <c r="K26" i="22"/>
  <c r="L26" i="22" s="1"/>
  <c r="K27" i="22"/>
  <c r="L27" i="22" s="1"/>
  <c r="K28" i="22"/>
  <c r="L28" i="22" s="1"/>
  <c r="K29" i="22"/>
  <c r="L29" i="22" s="1"/>
  <c r="K11" i="22"/>
  <c r="L11" i="22" s="1"/>
  <c r="C31" i="22"/>
  <c r="Q30" i="22"/>
  <c r="P30" i="22"/>
  <c r="O30" i="22"/>
  <c r="P29" i="22"/>
  <c r="P28" i="22"/>
  <c r="O28" i="22"/>
  <c r="P27" i="22"/>
  <c r="O27" i="22"/>
  <c r="P26" i="22"/>
  <c r="P25" i="22"/>
  <c r="L25" i="22"/>
  <c r="P24" i="22"/>
  <c r="O24" i="22"/>
  <c r="P23" i="22"/>
  <c r="O23" i="22"/>
  <c r="P22" i="22"/>
  <c r="P21" i="22"/>
  <c r="O21" i="22"/>
  <c r="P20" i="22"/>
  <c r="O20" i="22"/>
  <c r="P19" i="22"/>
  <c r="O19" i="22"/>
  <c r="L19" i="22"/>
  <c r="P18" i="22"/>
  <c r="P17" i="22"/>
  <c r="O17" i="22"/>
  <c r="L17" i="22"/>
  <c r="P16" i="22"/>
  <c r="O16" i="22"/>
  <c r="L16" i="22"/>
  <c r="P15" i="22"/>
  <c r="O15" i="22"/>
  <c r="P14" i="22"/>
  <c r="O14" i="22"/>
  <c r="P13" i="22"/>
  <c r="O13" i="22"/>
  <c r="L13" i="22"/>
  <c r="Q13" i="22" s="1"/>
  <c r="P12" i="22"/>
  <c r="O12" i="22"/>
  <c r="L12" i="22"/>
  <c r="Q12" i="22" s="1"/>
  <c r="P11" i="22"/>
  <c r="O11" i="22"/>
  <c r="O26" i="25" l="1"/>
  <c r="Q26" i="25" s="1"/>
  <c r="Q15" i="23"/>
  <c r="O15" i="23"/>
  <c r="O17" i="23"/>
  <c r="R17" i="23" s="1"/>
  <c r="R22" i="23"/>
  <c r="L27" i="23"/>
  <c r="R15" i="23"/>
  <c r="R14" i="23"/>
  <c r="R18" i="23"/>
  <c r="O12" i="25"/>
  <c r="Q12" i="25" s="1"/>
  <c r="O20" i="25"/>
  <c r="Q20" i="25" s="1"/>
  <c r="O29" i="25"/>
  <c r="Q29" i="25" s="1"/>
  <c r="O15" i="25"/>
  <c r="R15" i="25" s="1"/>
  <c r="O21" i="25"/>
  <c r="Q21" i="25" s="1"/>
  <c r="L19" i="25"/>
  <c r="Q19" i="25" s="1"/>
  <c r="O16" i="25"/>
  <c r="Q16" i="25" s="1"/>
  <c r="O11" i="25"/>
  <c r="Q11" i="25" s="1"/>
  <c r="O22" i="25"/>
  <c r="Q22" i="25" s="1"/>
  <c r="O27" i="25"/>
  <c r="R27" i="25" s="1"/>
  <c r="Q14" i="25"/>
  <c r="O13" i="25"/>
  <c r="Q13" i="25" s="1"/>
  <c r="O18" i="25"/>
  <c r="Q18" i="25" s="1"/>
  <c r="L24" i="25"/>
  <c r="Q24" i="25" s="1"/>
  <c r="O25" i="25"/>
  <c r="Q25" i="25" s="1"/>
  <c r="R14" i="25"/>
  <c r="O17" i="25"/>
  <c r="Q17" i="25" s="1"/>
  <c r="O23" i="25"/>
  <c r="Q23" i="25" s="1"/>
  <c r="O28" i="25"/>
  <c r="Q28" i="25" s="1"/>
  <c r="R12" i="22"/>
  <c r="L14" i="24"/>
  <c r="O14" i="24"/>
  <c r="R14" i="24" s="1"/>
  <c r="L16" i="24"/>
  <c r="Q16" i="24" s="1"/>
  <c r="O16" i="24"/>
  <c r="L20" i="24"/>
  <c r="O20" i="24"/>
  <c r="L22" i="24"/>
  <c r="Q22" i="24" s="1"/>
  <c r="O22" i="24"/>
  <c r="L24" i="24"/>
  <c r="O24" i="24"/>
  <c r="L28" i="24"/>
  <c r="Q28" i="24" s="1"/>
  <c r="O28" i="24"/>
  <c r="L15" i="24"/>
  <c r="O15" i="24"/>
  <c r="L17" i="24"/>
  <c r="Q17" i="24" s="1"/>
  <c r="O17" i="24"/>
  <c r="L21" i="24"/>
  <c r="O21" i="24"/>
  <c r="R21" i="24" s="1"/>
  <c r="L23" i="24"/>
  <c r="O23" i="24"/>
  <c r="L25" i="24"/>
  <c r="O25" i="24"/>
  <c r="R25" i="24" s="1"/>
  <c r="L29" i="24"/>
  <c r="Q29" i="24" s="1"/>
  <c r="O29" i="24"/>
  <c r="L11" i="24"/>
  <c r="O11" i="24"/>
  <c r="R11" i="24" s="1"/>
  <c r="R22" i="24"/>
  <c r="R29" i="24"/>
  <c r="R23" i="24"/>
  <c r="O26" i="22"/>
  <c r="Q26" i="22" s="1"/>
  <c r="O18" i="22"/>
  <c r="R18" i="22" s="1"/>
  <c r="O29" i="22"/>
  <c r="O22" i="22"/>
  <c r="Q22" i="22" s="1"/>
  <c r="Q28" i="23"/>
  <c r="Q26" i="23"/>
  <c r="Q24" i="23"/>
  <c r="Q22" i="23"/>
  <c r="Q20" i="23"/>
  <c r="R19" i="23"/>
  <c r="Q18" i="23"/>
  <c r="Q16" i="23"/>
  <c r="Q14" i="23"/>
  <c r="Q11" i="23"/>
  <c r="R24" i="25"/>
  <c r="Q15" i="25"/>
  <c r="Q28" i="22"/>
  <c r="Q24" i="22"/>
  <c r="Q20" i="22"/>
  <c r="Q27" i="22"/>
  <c r="L12" i="24"/>
  <c r="Q12" i="24" s="1"/>
  <c r="R24" i="24"/>
  <c r="R13" i="24"/>
  <c r="L18" i="24"/>
  <c r="Q18" i="24" s="1"/>
  <c r="L19" i="24"/>
  <c r="Q19" i="24" s="1"/>
  <c r="R20" i="24"/>
  <c r="L26" i="24"/>
  <c r="Q26" i="24" s="1"/>
  <c r="L27" i="24"/>
  <c r="Q27" i="24" s="1"/>
  <c r="R28" i="24"/>
  <c r="R27" i="24"/>
  <c r="R26" i="24"/>
  <c r="R19" i="24"/>
  <c r="R18" i="24"/>
  <c r="Q15" i="24"/>
  <c r="R12" i="24"/>
  <c r="R21" i="25"/>
  <c r="R19" i="25"/>
  <c r="R13" i="25"/>
  <c r="R26" i="25"/>
  <c r="R28" i="25"/>
  <c r="R29" i="25"/>
  <c r="R17" i="24"/>
  <c r="R15" i="24"/>
  <c r="R16" i="24"/>
  <c r="Q29" i="23"/>
  <c r="Q27" i="23"/>
  <c r="Q25" i="23"/>
  <c r="Q23" i="23"/>
  <c r="Q21" i="23"/>
  <c r="Q17" i="23"/>
  <c r="R16" i="23"/>
  <c r="R24" i="23"/>
  <c r="R28" i="23"/>
  <c r="R12" i="23"/>
  <c r="R26" i="23"/>
  <c r="R13" i="23"/>
  <c r="R21" i="23"/>
  <c r="R23" i="23"/>
  <c r="R25" i="23"/>
  <c r="R27" i="23"/>
  <c r="R29" i="23"/>
  <c r="Q29" i="22"/>
  <c r="Q25" i="22"/>
  <c r="Q23" i="22"/>
  <c r="Q21" i="22"/>
  <c r="Q19" i="22"/>
  <c r="Q17" i="22"/>
  <c r="R14" i="22"/>
  <c r="Q16" i="22"/>
  <c r="Q15" i="22"/>
  <c r="Q11" i="22"/>
  <c r="R11" i="22"/>
  <c r="R13" i="22"/>
  <c r="R28" i="22"/>
  <c r="R15" i="22"/>
  <c r="R16" i="22"/>
  <c r="R17" i="22"/>
  <c r="R19" i="22"/>
  <c r="R20" i="22"/>
  <c r="R21" i="22"/>
  <c r="R23" i="22"/>
  <c r="R24" i="22"/>
  <c r="R25" i="22"/>
  <c r="R26" i="22"/>
  <c r="R27" i="22"/>
  <c r="R29" i="22"/>
  <c r="C31" i="21"/>
  <c r="Q30" i="21"/>
  <c r="P30" i="21"/>
  <c r="O30" i="21"/>
  <c r="P29" i="21"/>
  <c r="K29" i="21"/>
  <c r="L29" i="21" s="1"/>
  <c r="P28" i="21"/>
  <c r="K28" i="21"/>
  <c r="L28" i="21" s="1"/>
  <c r="P27" i="21"/>
  <c r="K27" i="21"/>
  <c r="L27" i="21" s="1"/>
  <c r="P26" i="21"/>
  <c r="K26" i="21"/>
  <c r="L26" i="21" s="1"/>
  <c r="P25" i="21"/>
  <c r="K25" i="21"/>
  <c r="L25" i="21" s="1"/>
  <c r="P24" i="21"/>
  <c r="K24" i="21"/>
  <c r="L24" i="21" s="1"/>
  <c r="P23" i="21"/>
  <c r="K23" i="21"/>
  <c r="L23" i="21" s="1"/>
  <c r="P22" i="21"/>
  <c r="K22" i="21"/>
  <c r="L22" i="21" s="1"/>
  <c r="P21" i="21"/>
  <c r="K21" i="21"/>
  <c r="L21" i="21" s="1"/>
  <c r="P20" i="21"/>
  <c r="K20" i="21"/>
  <c r="L20" i="21" s="1"/>
  <c r="P19" i="21"/>
  <c r="K19" i="21"/>
  <c r="L19" i="21" s="1"/>
  <c r="P18" i="21"/>
  <c r="K18" i="21"/>
  <c r="L18" i="21" s="1"/>
  <c r="P17" i="21"/>
  <c r="K17" i="21"/>
  <c r="L17" i="21" s="1"/>
  <c r="P16" i="21"/>
  <c r="K16" i="21"/>
  <c r="L16" i="21" s="1"/>
  <c r="P15" i="21"/>
  <c r="K15" i="21"/>
  <c r="O15" i="21" s="1"/>
  <c r="P14" i="21"/>
  <c r="K14" i="21"/>
  <c r="L14" i="21" s="1"/>
  <c r="P13" i="21"/>
  <c r="O13" i="21"/>
  <c r="K13" i="21"/>
  <c r="L13" i="21" s="1"/>
  <c r="P12" i="21"/>
  <c r="K12" i="21"/>
  <c r="O12" i="21" s="1"/>
  <c r="P11" i="21"/>
  <c r="K11" i="21"/>
  <c r="L11" i="21" s="1"/>
  <c r="R20" i="25" l="1"/>
  <c r="Q18" i="22"/>
  <c r="O22" i="21"/>
  <c r="Q22" i="21" s="1"/>
  <c r="R22" i="25"/>
  <c r="R17" i="25"/>
  <c r="R25" i="25"/>
  <c r="R12" i="25"/>
  <c r="R18" i="25"/>
  <c r="Q27" i="25"/>
  <c r="R16" i="25"/>
  <c r="R11" i="25"/>
  <c r="R23" i="25"/>
  <c r="O14" i="21"/>
  <c r="R14" i="21" s="1"/>
  <c r="L12" i="21"/>
  <c r="O19" i="21"/>
  <c r="Q19" i="21" s="1"/>
  <c r="O26" i="21"/>
  <c r="Q11" i="24"/>
  <c r="Q21" i="24"/>
  <c r="Q25" i="24"/>
  <c r="Q14" i="24"/>
  <c r="Q23" i="24"/>
  <c r="Q24" i="24"/>
  <c r="R22" i="22"/>
  <c r="O25" i="21"/>
  <c r="Q25" i="21" s="1"/>
  <c r="O18" i="21"/>
  <c r="R18" i="21" s="1"/>
  <c r="O21" i="21"/>
  <c r="R21" i="21" s="1"/>
  <c r="O11" i="21"/>
  <c r="Q11" i="21" s="1"/>
  <c r="O17" i="21"/>
  <c r="O29" i="21"/>
  <c r="L15" i="21"/>
  <c r="Q15" i="21" s="1"/>
  <c r="O16" i="21"/>
  <c r="R16" i="21" s="1"/>
  <c r="O20" i="21"/>
  <c r="R20" i="21" s="1"/>
  <c r="O24" i="21"/>
  <c r="R24" i="21" s="1"/>
  <c r="O28" i="21"/>
  <c r="Q28" i="21" s="1"/>
  <c r="O23" i="21"/>
  <c r="Q23" i="21" s="1"/>
  <c r="O27" i="21"/>
  <c r="R27" i="21" s="1"/>
  <c r="Q29" i="21"/>
  <c r="Q27" i="21"/>
  <c r="Q21" i="21"/>
  <c r="R15" i="21"/>
  <c r="Q14" i="21"/>
  <c r="Q12" i="21"/>
  <c r="R12" i="21"/>
  <c r="Q20" i="24"/>
  <c r="Q26" i="21"/>
  <c r="Q24" i="21"/>
  <c r="Q20" i="21"/>
  <c r="R19" i="21"/>
  <c r="Q17" i="21"/>
  <c r="Q13" i="21"/>
  <c r="R13" i="21"/>
  <c r="R22" i="21"/>
  <c r="R26" i="21"/>
  <c r="R28" i="21"/>
  <c r="R29" i="21"/>
  <c r="R17" i="21"/>
  <c r="R23" i="21" l="1"/>
  <c r="R11" i="21"/>
  <c r="Q18" i="21"/>
  <c r="Q16" i="21"/>
  <c r="R25" i="21"/>
</calcChain>
</file>

<file path=xl/sharedStrings.xml><?xml version="1.0" encoding="utf-8"?>
<sst xmlns="http://schemas.openxmlformats.org/spreadsheetml/2006/main" count="400" uniqueCount="83">
  <si>
    <t>SỞ GD&amp;ĐT TỈNH BÌNH DƯƠNG</t>
  </si>
  <si>
    <t>CỘNG HÒA XÃ HỘI CHỦ NGHĨA VIỆT NAM</t>
  </si>
  <si>
    <t>TRƯỜNG TC KINH TẾ BÌNH DƯƠNG</t>
  </si>
  <si>
    <t>Độc lập - Tự do - Hạnh phúc</t>
  </si>
  <si>
    <t>BẢNG ĐIỂM QUÁ TRÌNH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</si>
  <si>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</si>
  <si>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r>
      <t xml:space="preserve">Học kỳ: </t>
    </r>
    <r>
      <rPr>
        <sz val="12"/>
        <color indexed="8"/>
        <rFont val="Times New Roman"/>
        <family val="1"/>
        <charset val="163"/>
      </rPr>
      <t>1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</si>
  <si>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</si>
  <si>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ST
T</t>
  </si>
  <si>
    <t>Họ và tên</t>
  </si>
  <si>
    <t>Ngày sinh</t>
  </si>
  <si>
    <t>HS1</t>
  </si>
  <si>
    <t>HS2</t>
  </si>
  <si>
    <t>ĐTB
HS</t>
  </si>
  <si>
    <t>Đủ ĐK dự thi</t>
  </si>
  <si>
    <t>Thi</t>
  </si>
  <si>
    <t>ĐTB</t>
  </si>
  <si>
    <t>Đạt</t>
  </si>
  <si>
    <t>ĐTB
LCN</t>
  </si>
  <si>
    <t>Ghi chú</t>
  </si>
  <si>
    <t>(1)</t>
  </si>
  <si>
    <t>(2)</t>
  </si>
  <si>
    <t>(3)</t>
  </si>
  <si>
    <t>L1</t>
  </si>
  <si>
    <t>L2</t>
  </si>
  <si>
    <t>Trần Minh</t>
  </si>
  <si>
    <t>Anh</t>
  </si>
  <si>
    <t>Lê Hoàng</t>
  </si>
  <si>
    <t>Nguyễn Minh</t>
  </si>
  <si>
    <t>Ánh</t>
  </si>
  <si>
    <t>Phan Thành</t>
  </si>
  <si>
    <t>Danh</t>
  </si>
  <si>
    <t>Nguyễn Văn</t>
  </si>
  <si>
    <t>Đặng Văn</t>
  </si>
  <si>
    <t>Đời</t>
  </si>
  <si>
    <t>Nguyễn Thị Hồng</t>
  </si>
  <si>
    <t>Duyên</t>
  </si>
  <si>
    <t>Nguyễn Hồ Khắc</t>
  </si>
  <si>
    <t>Hải</t>
  </si>
  <si>
    <t>Trần Thanh</t>
  </si>
  <si>
    <t>Hoài</t>
  </si>
  <si>
    <t>Nguyễn Huỳnh Khả</t>
  </si>
  <si>
    <t>Lư</t>
  </si>
  <si>
    <t>Đào Thị Kim</t>
  </si>
  <si>
    <t>Ngân</t>
  </si>
  <si>
    <t>Lương Thị Minh</t>
  </si>
  <si>
    <t>Phương</t>
  </si>
  <si>
    <t>Võ Ngọc</t>
  </si>
  <si>
    <t>Thanh</t>
  </si>
  <si>
    <t>Thành</t>
  </si>
  <si>
    <t>Nguyễn Nguyên</t>
  </si>
  <si>
    <t>Trung</t>
  </si>
  <si>
    <t>Nguyễn Thanh</t>
  </si>
  <si>
    <t>Tuyền</t>
  </si>
  <si>
    <t>Nguyễn Thị</t>
  </si>
  <si>
    <t>Tuyết</t>
  </si>
  <si>
    <t>Trần Quốc</t>
  </si>
  <si>
    <t>Vũ</t>
  </si>
  <si>
    <t>Mai Thị</t>
  </si>
  <si>
    <t>Yến</t>
  </si>
  <si>
    <t>Tổng số:</t>
  </si>
  <si>
    <t>TRƯỞNG KHOA</t>
  </si>
  <si>
    <t>Giáo viên bộ môn</t>
  </si>
  <si>
    <t>Người nhập điểm</t>
  </si>
  <si>
    <t>Võ Hồng Châu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</si>
  <si>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</si>
  <si>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r>
      <t>Khoa:</t>
    </r>
    <r>
      <rPr>
        <sz val="12"/>
        <color indexed="8"/>
        <rFont val="Times New Roman"/>
        <family val="1"/>
      </rPr>
      <t xml:space="preserve"> TC-KT</t>
    </r>
  </si>
  <si>
    <t>Nguyên lý kế toán</t>
  </si>
  <si>
    <r>
      <t>Số tiết:</t>
    </r>
    <r>
      <rPr>
        <i/>
        <sz val="12"/>
        <color indexed="8"/>
        <rFont val="Times New Roman"/>
        <family val="1"/>
      </rPr>
      <t xml:space="preserve"> 60  Lý thuyết: 45  Thực hành: 15</t>
    </r>
  </si>
  <si>
    <t>Lâm Thị Ngọc Cẩm</t>
  </si>
  <si>
    <r>
      <t>Số tiết:</t>
    </r>
    <r>
      <rPr>
        <i/>
        <sz val="12"/>
        <color indexed="8"/>
        <rFont val="Times New Roman"/>
        <family val="1"/>
      </rPr>
      <t xml:space="preserve"> 90  Lý thuyết: 65  Thực hành: 25</t>
    </r>
  </si>
  <si>
    <r>
      <t>Số tiết:</t>
    </r>
    <r>
      <rPr>
        <i/>
        <sz val="12"/>
        <color indexed="8"/>
        <rFont val="Times New Roman"/>
        <family val="1"/>
      </rPr>
      <t xml:space="preserve"> 75  Lý thuyết: 65  Thực hành: 10</t>
    </r>
  </si>
  <si>
    <t>Lớp học: Trung cấp hệ chính quy 071KD2.Tân Uyên</t>
  </si>
  <si>
    <t>Nguyễn Thúy Vy</t>
  </si>
  <si>
    <t>Kế toán doanh nghiệp P1</t>
  </si>
  <si>
    <t>Nguyễn Hữu Bảo</t>
  </si>
  <si>
    <t>Thống kê doanh nghiệp</t>
  </si>
  <si>
    <t>Phan Văn Dũng</t>
  </si>
  <si>
    <t>Quản trị doanh nghiệp</t>
  </si>
  <si>
    <r>
      <t>Số tiết:</t>
    </r>
    <r>
      <rPr>
        <i/>
        <sz val="12"/>
        <color indexed="8"/>
        <rFont val="Times New Roman"/>
        <family val="1"/>
      </rPr>
      <t xml:space="preserve"> 45  Lý thuyết: 40  Thực hành: 05</t>
    </r>
  </si>
  <si>
    <t>Lý thuyết tài chính tiền tệ</t>
  </si>
  <si>
    <t>Bến Cát, ngày 19 tháng 01 năm 2016</t>
  </si>
  <si>
    <t>Bến Cát, ngày 20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</si>
</sst>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color indexed="8"/>
      <name val="Times New Roman"/>
      <family val="1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2" fillId="0" borderId="7" xfId="1" applyFont="1" applyBorder="1"/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9" fillId="0" borderId="0" xfId="1" applyFont="1"/>
    <xf numFmtId="0" fontId="20" fillId="0" borderId="5" xfId="0" applyFont="1" applyBorder="1"/>
    <xf numFmtId="0" fontId="20" fillId="2" borderId="10" xfId="0" applyFont="1" applyFill="1" applyBorder="1"/>
    <xf numFmtId="49" fontId="21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</cellXfs>
  <cellStyles count="24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7"/>
    <cellStyle name="Normal 2 2" xfId="8"/>
    <cellStyle name="Normal 3" xfId="1"/>
    <cellStyle name="Normal 3 2" xfId="9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45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29</xdr:row>
      <xdr:rowOff>0</xdr:rowOff>
    </xdr:from>
    <xdr:to>
      <xdr:col>1</xdr:col>
      <xdr:colOff>504825</xdr:colOff>
      <xdr:row>29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5972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29</xdr:row>
      <xdr:rowOff>0</xdr:rowOff>
    </xdr:from>
    <xdr:to>
      <xdr:col>1</xdr:col>
      <xdr:colOff>504825</xdr:colOff>
      <xdr:row>29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5972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29</xdr:row>
      <xdr:rowOff>0</xdr:rowOff>
    </xdr:from>
    <xdr:to>
      <xdr:col>1</xdr:col>
      <xdr:colOff>504825</xdr:colOff>
      <xdr:row>29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5972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5972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29</xdr:row>
      <xdr:rowOff>0</xdr:rowOff>
    </xdr:from>
    <xdr:to>
      <xdr:col>1</xdr:col>
      <xdr:colOff>504825</xdr:colOff>
      <xdr:row>29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5972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59721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59721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628650" y="5972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628650" y="5972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71723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29</xdr:row>
      <xdr:rowOff>0</xdr:rowOff>
    </xdr:from>
    <xdr:to>
      <xdr:col>1</xdr:col>
      <xdr:colOff>504825</xdr:colOff>
      <xdr:row>29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71723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71723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71723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71723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7172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71723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71723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6877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697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71723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29</xdr:row>
      <xdr:rowOff>180975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71723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323850</xdr:colOff>
      <xdr:row>30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71723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29</xdr:row>
      <xdr:rowOff>180975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628650" y="6877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29</xdr:row>
      <xdr:rowOff>0</xdr:rowOff>
    </xdr:from>
    <xdr:to>
      <xdr:col>1</xdr:col>
      <xdr:colOff>419100</xdr:colOff>
      <xdr:row>30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628650" y="697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6"/>
  <sheetViews>
    <sheetView tabSelected="1" topLeftCell="A4" workbookViewId="0">
      <selection activeCell="A34" sqref="A34:XFD3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39" t="s">
        <v>2</v>
      </c>
      <c r="B2" s="39"/>
      <c r="C2" s="39"/>
      <c r="D2" s="39"/>
      <c r="G2" s="39" t="s">
        <v>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18.7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1.25" customHeight="1"/>
    <row r="6" spans="1:19">
      <c r="A6" s="2" t="s">
        <v>65</v>
      </c>
      <c r="D6" s="2" t="s">
        <v>72</v>
      </c>
      <c r="M6" s="2" t="s">
        <v>5</v>
      </c>
      <c r="P6" s="3">
        <v>4</v>
      </c>
      <c r="Q6" s="2" t="s">
        <v>66</v>
      </c>
    </row>
    <row r="7" spans="1:19" ht="26.25" customHeight="1">
      <c r="A7" s="2" t="s">
        <v>6</v>
      </c>
      <c r="D7" s="2" t="s">
        <v>7</v>
      </c>
      <c r="E7" s="1" t="s">
        <v>80</v>
      </c>
      <c r="M7" s="4" t="s">
        <v>68</v>
      </c>
    </row>
    <row r="8" spans="1:19" ht="7.5" customHeight="1"/>
    <row r="9" spans="1:19">
      <c r="A9" s="31" t="s">
        <v>8</v>
      </c>
      <c r="B9" s="32" t="s">
        <v>9</v>
      </c>
      <c r="C9" s="32"/>
      <c r="D9" s="33" t="s">
        <v>10</v>
      </c>
      <c r="E9" s="35" t="s">
        <v>11</v>
      </c>
      <c r="F9" s="32"/>
      <c r="G9" s="36"/>
      <c r="H9" s="35" t="s">
        <v>12</v>
      </c>
      <c r="I9" s="32"/>
      <c r="J9" s="37"/>
      <c r="K9" s="44" t="s">
        <v>13</v>
      </c>
      <c r="L9" s="44" t="s">
        <v>14</v>
      </c>
      <c r="M9" s="32" t="s">
        <v>15</v>
      </c>
      <c r="N9" s="32"/>
      <c r="O9" s="37" t="s">
        <v>16</v>
      </c>
      <c r="P9" s="46"/>
      <c r="Q9" s="32" t="s">
        <v>17</v>
      </c>
      <c r="R9" s="31" t="s">
        <v>18</v>
      </c>
      <c r="S9" s="41" t="s">
        <v>19</v>
      </c>
    </row>
    <row r="10" spans="1:19">
      <c r="A10" s="32"/>
      <c r="B10" s="32"/>
      <c r="C10" s="32"/>
      <c r="D10" s="34"/>
      <c r="E10" s="5" t="s">
        <v>20</v>
      </c>
      <c r="F10" s="6" t="s">
        <v>21</v>
      </c>
      <c r="G10" s="7" t="s">
        <v>22</v>
      </c>
      <c r="H10" s="5" t="s">
        <v>20</v>
      </c>
      <c r="I10" s="6" t="s">
        <v>21</v>
      </c>
      <c r="J10" s="8" t="s">
        <v>22</v>
      </c>
      <c r="K10" s="42"/>
      <c r="L10" s="45"/>
      <c r="M10" s="9" t="s">
        <v>23</v>
      </c>
      <c r="N10" s="9" t="s">
        <v>24</v>
      </c>
      <c r="O10" s="9" t="s">
        <v>23</v>
      </c>
      <c r="P10" s="10" t="s">
        <v>24</v>
      </c>
      <c r="Q10" s="32"/>
      <c r="R10" s="32"/>
      <c r="S10" s="42"/>
    </row>
    <row r="11" spans="1:19" s="22" customFormat="1">
      <c r="A11" s="11">
        <v>1</v>
      </c>
      <c r="B11" s="12" t="s">
        <v>25</v>
      </c>
      <c r="C11" s="13" t="s">
        <v>26</v>
      </c>
      <c r="D11" s="14">
        <v>36490</v>
      </c>
      <c r="E11" s="15">
        <v>7</v>
      </c>
      <c r="F11" s="16"/>
      <c r="G11" s="17"/>
      <c r="H11" s="17">
        <v>7</v>
      </c>
      <c r="I11" s="17"/>
      <c r="J11" s="17"/>
      <c r="K11" s="18">
        <f>(E11+H11*2)/3</f>
        <v>7</v>
      </c>
      <c r="L11" s="19" t="str">
        <f>IF(K11&lt;3,"","x")</f>
        <v>x</v>
      </c>
      <c r="M11" s="20">
        <v>6.6</v>
      </c>
      <c r="N11" s="20"/>
      <c r="O11" s="19">
        <f>IF(M11&lt;&gt;"",(K11*4+M11*6)/10,"")</f>
        <v>6.76</v>
      </c>
      <c r="P11" s="19" t="str">
        <f>IF(N11&lt;&gt;"",(K11*4+N11*6)/10,"")</f>
        <v/>
      </c>
      <c r="Q11" s="20" t="str">
        <f>IF(L11="x",IF(AND(O11&gt;=5,M11&gt;=3),"x",IF(AND(P11&gt;=5,N11&gt;=3),"x","")),"")</f>
        <v>x</v>
      </c>
      <c r="R11" s="21">
        <f>MAX(O11:P11)</f>
        <v>6.76</v>
      </c>
      <c r="S11" s="17"/>
    </row>
    <row r="12" spans="1:19" s="22" customFormat="1">
      <c r="A12" s="11">
        <v>2</v>
      </c>
      <c r="B12" s="12" t="s">
        <v>27</v>
      </c>
      <c r="C12" s="13" t="s">
        <v>26</v>
      </c>
      <c r="D12" s="14">
        <v>35555</v>
      </c>
      <c r="E12" s="15">
        <v>6</v>
      </c>
      <c r="F12" s="16"/>
      <c r="G12" s="17"/>
      <c r="H12" s="17">
        <v>7</v>
      </c>
      <c r="I12" s="17"/>
      <c r="J12" s="17"/>
      <c r="K12" s="18">
        <f t="shared" ref="K12:K29" si="0">(E12+H12*2)/3</f>
        <v>6.666666666666667</v>
      </c>
      <c r="L12" s="19" t="str">
        <f t="shared" ref="L12:L29" si="1">IF(K12&lt;3,"","x")</f>
        <v>x</v>
      </c>
      <c r="M12" s="20">
        <v>0</v>
      </c>
      <c r="N12" s="20"/>
      <c r="O12" s="19">
        <f t="shared" ref="O12:O30" si="2">IF(M12&lt;&gt;"",(K12*4+M12*6)/10,"")</f>
        <v>2.666666666666667</v>
      </c>
      <c r="P12" s="19" t="str">
        <f t="shared" ref="P12:P30" si="3">IF(N12&lt;&gt;"",(K12*4+N12*6)/10,"")</f>
        <v/>
      </c>
      <c r="Q12" s="20" t="str">
        <f t="shared" ref="Q12:Q30" si="4">IF(L12="x",IF(AND(O12&gt;=5,M12&gt;=3),"x",IF(AND(P12&gt;=5,N12&gt;=3),"x","")),"")</f>
        <v/>
      </c>
      <c r="R12" s="21">
        <f t="shared" ref="R12:R29" si="5">MAX(O12:P12)</f>
        <v>2.666666666666667</v>
      </c>
      <c r="S12" s="17"/>
    </row>
    <row r="13" spans="1:19" s="22" customFormat="1">
      <c r="A13" s="11">
        <v>3</v>
      </c>
      <c r="B13" s="12" t="s">
        <v>28</v>
      </c>
      <c r="C13" s="13" t="s">
        <v>29</v>
      </c>
      <c r="D13" s="14">
        <v>35350</v>
      </c>
      <c r="E13" s="15">
        <v>5</v>
      </c>
      <c r="F13" s="16"/>
      <c r="G13" s="17"/>
      <c r="H13" s="17">
        <v>7</v>
      </c>
      <c r="I13" s="17"/>
      <c r="J13" s="17"/>
      <c r="K13" s="18">
        <f t="shared" si="0"/>
        <v>6.333333333333333</v>
      </c>
      <c r="L13" s="19" t="str">
        <f t="shared" si="1"/>
        <v>x</v>
      </c>
      <c r="M13" s="20">
        <v>0</v>
      </c>
      <c r="N13" s="20"/>
      <c r="O13" s="19">
        <f t="shared" si="2"/>
        <v>2.5333333333333332</v>
      </c>
      <c r="P13" s="19" t="str">
        <f t="shared" si="3"/>
        <v/>
      </c>
      <c r="Q13" s="20" t="str">
        <f t="shared" si="4"/>
        <v/>
      </c>
      <c r="R13" s="21">
        <f t="shared" si="5"/>
        <v>2.5333333333333332</v>
      </c>
      <c r="S13" s="17"/>
    </row>
    <row r="14" spans="1:19" s="22" customFormat="1">
      <c r="A14" s="11">
        <v>4</v>
      </c>
      <c r="B14" s="12" t="s">
        <v>30</v>
      </c>
      <c r="C14" s="13" t="s">
        <v>31</v>
      </c>
      <c r="D14" s="14">
        <v>35619</v>
      </c>
      <c r="E14" s="15">
        <v>6</v>
      </c>
      <c r="F14" s="16"/>
      <c r="G14" s="17"/>
      <c r="H14" s="17">
        <v>7</v>
      </c>
      <c r="I14" s="17"/>
      <c r="J14" s="17"/>
      <c r="K14" s="18">
        <f t="shared" si="0"/>
        <v>6.666666666666667</v>
      </c>
      <c r="L14" s="19" t="str">
        <f t="shared" si="1"/>
        <v>x</v>
      </c>
      <c r="M14" s="20">
        <v>0</v>
      </c>
      <c r="N14" s="20"/>
      <c r="O14" s="19">
        <f t="shared" si="2"/>
        <v>2.666666666666667</v>
      </c>
      <c r="P14" s="19" t="str">
        <f t="shared" si="3"/>
        <v/>
      </c>
      <c r="Q14" s="20" t="str">
        <f t="shared" si="4"/>
        <v/>
      </c>
      <c r="R14" s="21">
        <f t="shared" si="5"/>
        <v>2.666666666666667</v>
      </c>
      <c r="S14" s="17"/>
    </row>
    <row r="15" spans="1:19" s="22" customFormat="1">
      <c r="A15" s="11">
        <v>5</v>
      </c>
      <c r="B15" s="12" t="s">
        <v>32</v>
      </c>
      <c r="C15" s="13" t="s">
        <v>17</v>
      </c>
      <c r="D15" s="14">
        <v>35457</v>
      </c>
      <c r="E15" s="15">
        <v>6</v>
      </c>
      <c r="F15" s="16"/>
      <c r="G15" s="17"/>
      <c r="H15" s="17">
        <v>7</v>
      </c>
      <c r="I15" s="17"/>
      <c r="J15" s="17"/>
      <c r="K15" s="18">
        <f t="shared" si="0"/>
        <v>6.666666666666667</v>
      </c>
      <c r="L15" s="19" t="str">
        <f t="shared" si="1"/>
        <v>x</v>
      </c>
      <c r="M15" s="20">
        <v>5.9</v>
      </c>
      <c r="N15" s="20"/>
      <c r="O15" s="19">
        <f t="shared" si="2"/>
        <v>6.2066666666666679</v>
      </c>
      <c r="P15" s="19" t="str">
        <f t="shared" si="3"/>
        <v/>
      </c>
      <c r="Q15" s="20" t="str">
        <f t="shared" si="4"/>
        <v>x</v>
      </c>
      <c r="R15" s="21">
        <f t="shared" si="5"/>
        <v>6.2066666666666679</v>
      </c>
      <c r="S15" s="17"/>
    </row>
    <row r="16" spans="1:19" s="22" customFormat="1">
      <c r="A16" s="11">
        <v>6</v>
      </c>
      <c r="B16" s="12" t="s">
        <v>33</v>
      </c>
      <c r="C16" s="13" t="s">
        <v>34</v>
      </c>
      <c r="D16" s="14">
        <v>32606</v>
      </c>
      <c r="E16" s="15">
        <v>9</v>
      </c>
      <c r="F16" s="16"/>
      <c r="G16" s="17"/>
      <c r="H16" s="17">
        <v>9</v>
      </c>
      <c r="I16" s="17"/>
      <c r="J16" s="17"/>
      <c r="K16" s="18">
        <f t="shared" si="0"/>
        <v>9</v>
      </c>
      <c r="L16" s="19" t="str">
        <f t="shared" si="1"/>
        <v>x</v>
      </c>
      <c r="M16" s="20">
        <v>5.3</v>
      </c>
      <c r="N16" s="20"/>
      <c r="O16" s="19">
        <f t="shared" si="2"/>
        <v>6.7799999999999994</v>
      </c>
      <c r="P16" s="19" t="str">
        <f t="shared" si="3"/>
        <v/>
      </c>
      <c r="Q16" s="20" t="str">
        <f t="shared" si="4"/>
        <v>x</v>
      </c>
      <c r="R16" s="21">
        <f t="shared" si="5"/>
        <v>6.7799999999999994</v>
      </c>
      <c r="S16" s="17"/>
    </row>
    <row r="17" spans="1:19" s="22" customFormat="1">
      <c r="A17" s="11">
        <v>7</v>
      </c>
      <c r="B17" s="12" t="s">
        <v>35</v>
      </c>
      <c r="C17" s="13" t="s">
        <v>36</v>
      </c>
      <c r="D17" s="14">
        <v>36293</v>
      </c>
      <c r="E17" s="15">
        <v>6</v>
      </c>
      <c r="F17" s="16"/>
      <c r="G17" s="17"/>
      <c r="H17" s="17">
        <v>7</v>
      </c>
      <c r="I17" s="17"/>
      <c r="J17" s="17"/>
      <c r="K17" s="18">
        <f t="shared" si="0"/>
        <v>6.666666666666667</v>
      </c>
      <c r="L17" s="19" t="str">
        <f t="shared" si="1"/>
        <v>x</v>
      </c>
      <c r="M17" s="20">
        <v>6.6</v>
      </c>
      <c r="N17" s="20"/>
      <c r="O17" s="19">
        <f t="shared" si="2"/>
        <v>6.6266666666666669</v>
      </c>
      <c r="P17" s="19" t="str">
        <f t="shared" si="3"/>
        <v/>
      </c>
      <c r="Q17" s="20" t="str">
        <f t="shared" si="4"/>
        <v>x</v>
      </c>
      <c r="R17" s="21">
        <f t="shared" si="5"/>
        <v>6.6266666666666669</v>
      </c>
      <c r="S17" s="17"/>
    </row>
    <row r="18" spans="1:19" s="22" customFormat="1">
      <c r="A18" s="11">
        <v>8</v>
      </c>
      <c r="B18" s="12" t="s">
        <v>37</v>
      </c>
      <c r="C18" s="13" t="s">
        <v>38</v>
      </c>
      <c r="D18" s="14">
        <v>36480</v>
      </c>
      <c r="E18" s="15">
        <v>7</v>
      </c>
      <c r="F18" s="16"/>
      <c r="G18" s="17"/>
      <c r="H18" s="17">
        <v>7</v>
      </c>
      <c r="I18" s="17"/>
      <c r="J18" s="17"/>
      <c r="K18" s="18">
        <f t="shared" si="0"/>
        <v>7</v>
      </c>
      <c r="L18" s="19" t="str">
        <f t="shared" si="1"/>
        <v>x</v>
      </c>
      <c r="M18" s="20">
        <v>5.9</v>
      </c>
      <c r="N18" s="20"/>
      <c r="O18" s="19">
        <f t="shared" si="2"/>
        <v>6.3400000000000007</v>
      </c>
      <c r="P18" s="19" t="str">
        <f t="shared" si="3"/>
        <v/>
      </c>
      <c r="Q18" s="20" t="str">
        <f t="shared" si="4"/>
        <v>x</v>
      </c>
      <c r="R18" s="21">
        <f t="shared" si="5"/>
        <v>6.3400000000000007</v>
      </c>
      <c r="S18" s="17"/>
    </row>
    <row r="19" spans="1:19" s="22" customFormat="1">
      <c r="A19" s="11">
        <v>9</v>
      </c>
      <c r="B19" s="12" t="s">
        <v>39</v>
      </c>
      <c r="C19" s="13" t="s">
        <v>40</v>
      </c>
      <c r="D19" s="14">
        <v>34935</v>
      </c>
      <c r="E19" s="15">
        <v>5</v>
      </c>
      <c r="F19" s="16"/>
      <c r="G19" s="17"/>
      <c r="H19" s="17">
        <v>7</v>
      </c>
      <c r="I19" s="17"/>
      <c r="J19" s="17"/>
      <c r="K19" s="18">
        <f t="shared" si="0"/>
        <v>6.333333333333333</v>
      </c>
      <c r="L19" s="19" t="str">
        <f t="shared" si="1"/>
        <v>x</v>
      </c>
      <c r="M19" s="20">
        <v>0</v>
      </c>
      <c r="N19" s="20"/>
      <c r="O19" s="19">
        <f t="shared" si="2"/>
        <v>2.5333333333333332</v>
      </c>
      <c r="P19" s="19" t="str">
        <f t="shared" si="3"/>
        <v/>
      </c>
      <c r="Q19" s="20" t="str">
        <f t="shared" si="4"/>
        <v/>
      </c>
      <c r="R19" s="21">
        <f t="shared" si="5"/>
        <v>2.5333333333333332</v>
      </c>
      <c r="S19" s="17"/>
    </row>
    <row r="20" spans="1:19" s="22" customFormat="1">
      <c r="A20" s="11">
        <v>10</v>
      </c>
      <c r="B20" s="23" t="s">
        <v>41</v>
      </c>
      <c r="C20" s="24" t="s">
        <v>42</v>
      </c>
      <c r="D20" s="25">
        <v>35926</v>
      </c>
      <c r="E20" s="15">
        <v>7</v>
      </c>
      <c r="F20" s="16"/>
      <c r="G20" s="17"/>
      <c r="H20" s="17">
        <v>7</v>
      </c>
      <c r="I20" s="17"/>
      <c r="J20" s="17"/>
      <c r="K20" s="18">
        <f t="shared" si="0"/>
        <v>7</v>
      </c>
      <c r="L20" s="19" t="str">
        <f t="shared" si="1"/>
        <v>x</v>
      </c>
      <c r="M20" s="20">
        <v>7.3</v>
      </c>
      <c r="N20" s="20"/>
      <c r="O20" s="19">
        <f t="shared" si="2"/>
        <v>7.18</v>
      </c>
      <c r="P20" s="19" t="str">
        <f t="shared" si="3"/>
        <v/>
      </c>
      <c r="Q20" s="20" t="str">
        <f t="shared" si="4"/>
        <v>x</v>
      </c>
      <c r="R20" s="21">
        <f t="shared" si="5"/>
        <v>7.18</v>
      </c>
      <c r="S20" s="17"/>
    </row>
    <row r="21" spans="1:19" s="22" customFormat="1">
      <c r="A21" s="11">
        <v>11</v>
      </c>
      <c r="B21" s="23" t="s">
        <v>43</v>
      </c>
      <c r="C21" s="24" t="s">
        <v>44</v>
      </c>
      <c r="D21" s="25">
        <v>35796</v>
      </c>
      <c r="E21" s="15">
        <v>6</v>
      </c>
      <c r="F21" s="16"/>
      <c r="G21" s="17"/>
      <c r="H21" s="17">
        <v>7</v>
      </c>
      <c r="I21" s="17"/>
      <c r="J21" s="17"/>
      <c r="K21" s="18">
        <f t="shared" si="0"/>
        <v>6.666666666666667</v>
      </c>
      <c r="L21" s="19" t="str">
        <f t="shared" si="1"/>
        <v>x</v>
      </c>
      <c r="M21" s="20">
        <v>6.6</v>
      </c>
      <c r="N21" s="20"/>
      <c r="O21" s="19">
        <f t="shared" si="2"/>
        <v>6.6266666666666669</v>
      </c>
      <c r="P21" s="19" t="str">
        <f t="shared" si="3"/>
        <v/>
      </c>
      <c r="Q21" s="20" t="str">
        <f t="shared" si="4"/>
        <v>x</v>
      </c>
      <c r="R21" s="21">
        <f t="shared" si="5"/>
        <v>6.6266666666666669</v>
      </c>
      <c r="S21" s="17"/>
    </row>
    <row r="22" spans="1:19" s="22" customFormat="1">
      <c r="A22" s="11">
        <v>12</v>
      </c>
      <c r="B22" s="12" t="s">
        <v>45</v>
      </c>
      <c r="C22" s="13" t="s">
        <v>46</v>
      </c>
      <c r="D22" s="14">
        <v>36273</v>
      </c>
      <c r="E22" s="15">
        <v>7</v>
      </c>
      <c r="F22" s="16"/>
      <c r="G22" s="17"/>
      <c r="H22" s="17">
        <v>7</v>
      </c>
      <c r="I22" s="17"/>
      <c r="J22" s="17"/>
      <c r="K22" s="18">
        <f t="shared" si="0"/>
        <v>7</v>
      </c>
      <c r="L22" s="19" t="str">
        <f t="shared" si="1"/>
        <v>x</v>
      </c>
      <c r="M22" s="20">
        <v>6.3</v>
      </c>
      <c r="N22" s="20"/>
      <c r="O22" s="19">
        <f t="shared" si="2"/>
        <v>6.58</v>
      </c>
      <c r="P22" s="19" t="str">
        <f t="shared" si="3"/>
        <v/>
      </c>
      <c r="Q22" s="20" t="str">
        <f t="shared" si="4"/>
        <v>x</v>
      </c>
      <c r="R22" s="21">
        <f t="shared" si="5"/>
        <v>6.58</v>
      </c>
      <c r="S22" s="17"/>
    </row>
    <row r="23" spans="1:19" s="22" customFormat="1">
      <c r="A23" s="11">
        <v>13</v>
      </c>
      <c r="B23" s="12" t="s">
        <v>47</v>
      </c>
      <c r="C23" s="13" t="s">
        <v>48</v>
      </c>
      <c r="D23" s="14">
        <v>36437</v>
      </c>
      <c r="E23" s="15">
        <v>7</v>
      </c>
      <c r="F23" s="16"/>
      <c r="G23" s="17"/>
      <c r="H23" s="17">
        <v>7</v>
      </c>
      <c r="I23" s="17"/>
      <c r="J23" s="17"/>
      <c r="K23" s="18">
        <f t="shared" si="0"/>
        <v>7</v>
      </c>
      <c r="L23" s="19" t="str">
        <f t="shared" si="1"/>
        <v>x</v>
      </c>
      <c r="M23" s="20">
        <v>7.3</v>
      </c>
      <c r="N23" s="20"/>
      <c r="O23" s="19">
        <f t="shared" si="2"/>
        <v>7.18</v>
      </c>
      <c r="P23" s="19" t="str">
        <f t="shared" si="3"/>
        <v/>
      </c>
      <c r="Q23" s="20" t="str">
        <f t="shared" si="4"/>
        <v>x</v>
      </c>
      <c r="R23" s="21">
        <f t="shared" si="5"/>
        <v>7.18</v>
      </c>
      <c r="S23" s="17"/>
    </row>
    <row r="24" spans="1:19" s="22" customFormat="1">
      <c r="A24" s="11">
        <v>14</v>
      </c>
      <c r="B24" s="12" t="s">
        <v>28</v>
      </c>
      <c r="C24" s="13" t="s">
        <v>49</v>
      </c>
      <c r="D24" s="14">
        <v>35022</v>
      </c>
      <c r="E24" s="15">
        <v>8</v>
      </c>
      <c r="F24" s="16"/>
      <c r="G24" s="17"/>
      <c r="H24" s="17">
        <v>8</v>
      </c>
      <c r="I24" s="17"/>
      <c r="J24" s="17"/>
      <c r="K24" s="18">
        <f t="shared" si="0"/>
        <v>8</v>
      </c>
      <c r="L24" s="19" t="str">
        <f t="shared" si="1"/>
        <v>x</v>
      </c>
      <c r="M24" s="20">
        <v>6.3</v>
      </c>
      <c r="N24" s="20"/>
      <c r="O24" s="19">
        <f t="shared" si="2"/>
        <v>6.9799999999999995</v>
      </c>
      <c r="P24" s="19" t="str">
        <f t="shared" si="3"/>
        <v/>
      </c>
      <c r="Q24" s="20" t="str">
        <f t="shared" si="4"/>
        <v>x</v>
      </c>
      <c r="R24" s="21">
        <f t="shared" si="5"/>
        <v>6.9799999999999995</v>
      </c>
      <c r="S24" s="17"/>
    </row>
    <row r="25" spans="1:19" s="22" customFormat="1">
      <c r="A25" s="11">
        <v>15</v>
      </c>
      <c r="B25" s="12" t="s">
        <v>50</v>
      </c>
      <c r="C25" s="13" t="s">
        <v>51</v>
      </c>
      <c r="D25" s="14">
        <v>34813</v>
      </c>
      <c r="E25" s="15">
        <v>6</v>
      </c>
      <c r="F25" s="16"/>
      <c r="G25" s="17"/>
      <c r="H25" s="17">
        <v>6</v>
      </c>
      <c r="I25" s="17"/>
      <c r="J25" s="17"/>
      <c r="K25" s="18">
        <f t="shared" si="0"/>
        <v>6</v>
      </c>
      <c r="L25" s="19" t="str">
        <f t="shared" si="1"/>
        <v>x</v>
      </c>
      <c r="M25" s="20">
        <v>7.6</v>
      </c>
      <c r="N25" s="20"/>
      <c r="O25" s="19">
        <f t="shared" si="2"/>
        <v>6.9599999999999991</v>
      </c>
      <c r="P25" s="19" t="str">
        <f t="shared" si="3"/>
        <v/>
      </c>
      <c r="Q25" s="20" t="str">
        <f t="shared" si="4"/>
        <v>x</v>
      </c>
      <c r="R25" s="21">
        <f t="shared" si="5"/>
        <v>6.9599999999999991</v>
      </c>
      <c r="S25" s="17"/>
    </row>
    <row r="26" spans="1:19" s="22" customFormat="1">
      <c r="A26" s="11">
        <v>16</v>
      </c>
      <c r="B26" s="12" t="s">
        <v>52</v>
      </c>
      <c r="C26" s="13" t="s">
        <v>53</v>
      </c>
      <c r="D26" s="14">
        <v>36339</v>
      </c>
      <c r="E26" s="15">
        <v>6</v>
      </c>
      <c r="F26" s="16"/>
      <c r="G26" s="17"/>
      <c r="H26" s="17">
        <v>6</v>
      </c>
      <c r="I26" s="17"/>
      <c r="J26" s="17"/>
      <c r="K26" s="18">
        <f t="shared" si="0"/>
        <v>6</v>
      </c>
      <c r="L26" s="19" t="str">
        <f t="shared" si="1"/>
        <v>x</v>
      </c>
      <c r="M26" s="20">
        <v>6.9</v>
      </c>
      <c r="N26" s="20"/>
      <c r="O26" s="19">
        <f t="shared" si="2"/>
        <v>6.5400000000000009</v>
      </c>
      <c r="P26" s="19" t="str">
        <f t="shared" si="3"/>
        <v/>
      </c>
      <c r="Q26" s="20" t="str">
        <f t="shared" si="4"/>
        <v>x</v>
      </c>
      <c r="R26" s="21">
        <f t="shared" si="5"/>
        <v>6.5400000000000009</v>
      </c>
      <c r="S26" s="17"/>
    </row>
    <row r="27" spans="1:19" s="22" customFormat="1">
      <c r="A27" s="11">
        <v>17</v>
      </c>
      <c r="B27" s="12" t="s">
        <v>54</v>
      </c>
      <c r="C27" s="13" t="s">
        <v>55</v>
      </c>
      <c r="D27" s="14">
        <v>35679</v>
      </c>
      <c r="E27" s="15">
        <v>5</v>
      </c>
      <c r="F27" s="16"/>
      <c r="G27" s="17"/>
      <c r="H27" s="17">
        <v>6</v>
      </c>
      <c r="I27" s="17"/>
      <c r="J27" s="17"/>
      <c r="K27" s="18">
        <f t="shared" si="0"/>
        <v>5.666666666666667</v>
      </c>
      <c r="L27" s="19" t="str">
        <f t="shared" si="1"/>
        <v>x</v>
      </c>
      <c r="M27" s="20">
        <v>5.9</v>
      </c>
      <c r="N27" s="20"/>
      <c r="O27" s="19">
        <f t="shared" si="2"/>
        <v>5.8066666666666675</v>
      </c>
      <c r="P27" s="19" t="str">
        <f t="shared" si="3"/>
        <v/>
      </c>
      <c r="Q27" s="20" t="str">
        <f t="shared" si="4"/>
        <v>x</v>
      </c>
      <c r="R27" s="21">
        <f t="shared" si="5"/>
        <v>5.8066666666666675</v>
      </c>
      <c r="S27" s="17"/>
    </row>
    <row r="28" spans="1:19" s="22" customFormat="1">
      <c r="A28" s="11">
        <v>18</v>
      </c>
      <c r="B28" s="12" t="s">
        <v>56</v>
      </c>
      <c r="C28" s="13" t="s">
        <v>57</v>
      </c>
      <c r="D28" s="14">
        <v>35872</v>
      </c>
      <c r="E28" s="15">
        <v>5</v>
      </c>
      <c r="F28" s="16"/>
      <c r="G28" s="17"/>
      <c r="H28" s="17">
        <v>7</v>
      </c>
      <c r="I28" s="17"/>
      <c r="J28" s="17"/>
      <c r="K28" s="18">
        <f t="shared" si="0"/>
        <v>6.333333333333333</v>
      </c>
      <c r="L28" s="19" t="str">
        <f t="shared" si="1"/>
        <v>x</v>
      </c>
      <c r="M28" s="20">
        <v>5.9</v>
      </c>
      <c r="N28" s="20"/>
      <c r="O28" s="19">
        <f t="shared" si="2"/>
        <v>6.0733333333333333</v>
      </c>
      <c r="P28" s="19" t="str">
        <f t="shared" si="3"/>
        <v/>
      </c>
      <c r="Q28" s="20" t="str">
        <f t="shared" si="4"/>
        <v>x</v>
      </c>
      <c r="R28" s="21">
        <f t="shared" si="5"/>
        <v>6.0733333333333333</v>
      </c>
      <c r="S28" s="17"/>
    </row>
    <row r="29" spans="1:19" s="22" customFormat="1">
      <c r="A29" s="11">
        <v>19</v>
      </c>
      <c r="B29" s="12" t="s">
        <v>58</v>
      </c>
      <c r="C29" s="13" t="s">
        <v>59</v>
      </c>
      <c r="D29" s="14">
        <v>36317</v>
      </c>
      <c r="E29" s="15">
        <v>7</v>
      </c>
      <c r="F29" s="16"/>
      <c r="G29" s="17"/>
      <c r="H29" s="17">
        <v>7</v>
      </c>
      <c r="I29" s="17"/>
      <c r="J29" s="17"/>
      <c r="K29" s="18">
        <f t="shared" si="0"/>
        <v>7</v>
      </c>
      <c r="L29" s="19" t="str">
        <f t="shared" si="1"/>
        <v>x</v>
      </c>
      <c r="M29" s="20">
        <v>6.9</v>
      </c>
      <c r="N29" s="20"/>
      <c r="O29" s="19">
        <f t="shared" si="2"/>
        <v>6.94</v>
      </c>
      <c r="P29" s="19" t="str">
        <f t="shared" si="3"/>
        <v/>
      </c>
      <c r="Q29" s="20" t="str">
        <f t="shared" si="4"/>
        <v>x</v>
      </c>
      <c r="R29" s="21">
        <f t="shared" si="5"/>
        <v>6.94</v>
      </c>
      <c r="S29" s="17"/>
    </row>
    <row r="30" spans="1:19" s="22" customFormat="1">
      <c r="A30" s="11"/>
      <c r="B30" s="28"/>
      <c r="C30" s="29"/>
      <c r="D30" s="30"/>
      <c r="E30" s="15"/>
      <c r="F30" s="16"/>
      <c r="G30" s="17"/>
      <c r="H30" s="17"/>
      <c r="I30" s="17"/>
      <c r="J30" s="17"/>
      <c r="K30" s="18"/>
      <c r="L30" s="19"/>
      <c r="M30" s="20"/>
      <c r="N30" s="20"/>
      <c r="O30" s="19" t="str">
        <f t="shared" si="2"/>
        <v/>
      </c>
      <c r="P30" s="19" t="str">
        <f t="shared" si="3"/>
        <v/>
      </c>
      <c r="Q30" s="20" t="str">
        <f t="shared" si="4"/>
        <v/>
      </c>
      <c r="R30" s="21"/>
      <c r="S30" s="17"/>
    </row>
    <row r="31" spans="1:19">
      <c r="B31" s="2" t="s">
        <v>60</v>
      </c>
      <c r="C31" s="26">
        <f>COUNT(A11:A30)</f>
        <v>19</v>
      </c>
    </row>
    <row r="32" spans="1:19">
      <c r="M32" s="43" t="s">
        <v>82</v>
      </c>
      <c r="N32" s="43"/>
      <c r="O32" s="43"/>
      <c r="P32" s="43"/>
      <c r="Q32" s="43"/>
      <c r="R32" s="43"/>
    </row>
    <row r="33" spans="2:18">
      <c r="B33" s="2" t="s">
        <v>61</v>
      </c>
      <c r="E33" s="27" t="s">
        <v>62</v>
      </c>
      <c r="M33" s="39" t="s">
        <v>63</v>
      </c>
      <c r="N33" s="39"/>
      <c r="O33" s="39"/>
      <c r="P33" s="39"/>
      <c r="Q33" s="39"/>
      <c r="R33" s="39"/>
    </row>
    <row r="36" spans="2:18">
      <c r="E36" s="1" t="s">
        <v>77</v>
      </c>
      <c r="O36" s="1" t="s">
        <v>64</v>
      </c>
    </row>
  </sheetData>
  <sheetProtection password="CE28" sheet="1" objects="1" scenarios="1"/>
  <autoFilter ref="A10:S33">
    <filterColumn colId="1" showButton="0"/>
  </autoFilter>
  <mergeCells count="19">
    <mergeCell ref="S9:S10"/>
    <mergeCell ref="M32:R32"/>
    <mergeCell ref="M33:R33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24 O30:Q30">
    <cfRule type="cellIs" dxfId="44" priority="9" operator="lessThan">
      <formula>5</formula>
    </cfRule>
  </conditionalFormatting>
  <conditionalFormatting sqref="M11:N24">
    <cfRule type="cellIs" dxfId="43" priority="8" operator="lessThan">
      <formula>3</formula>
    </cfRule>
  </conditionalFormatting>
  <conditionalFormatting sqref="K11:K29">
    <cfRule type="cellIs" dxfId="42" priority="7" operator="lessThan">
      <formula>3</formula>
    </cfRule>
  </conditionalFormatting>
  <conditionalFormatting sqref="K30">
    <cfRule type="cellIs" dxfId="41" priority="6" operator="lessThan">
      <formula>3</formula>
    </cfRule>
  </conditionalFormatting>
  <conditionalFormatting sqref="M30:N30">
    <cfRule type="cellIs" dxfId="40" priority="5" operator="lessThan">
      <formula>3</formula>
    </cfRule>
  </conditionalFormatting>
  <conditionalFormatting sqref="O25:Q27">
    <cfRule type="cellIs" dxfId="39" priority="4" operator="lessThan">
      <formula>5</formula>
    </cfRule>
  </conditionalFormatting>
  <conditionalFormatting sqref="M25:N27">
    <cfRule type="cellIs" dxfId="38" priority="3" operator="lessThan">
      <formula>3</formula>
    </cfRule>
  </conditionalFormatting>
  <conditionalFormatting sqref="O28:Q29">
    <cfRule type="cellIs" dxfId="37" priority="2" operator="lessThan">
      <formula>5</formula>
    </cfRule>
  </conditionalFormatting>
  <conditionalFormatting sqref="M28:N29">
    <cfRule type="cellIs" dxfId="36" priority="1" operator="lessThan">
      <formula>3</formula>
    </cfRule>
  </conditionalFormatting>
  <pageMargins left="0.45" right="0.45" top="0.21" bottom="0.25" header="0.17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6"/>
  <sheetViews>
    <sheetView topLeftCell="A7" workbookViewId="0">
      <selection activeCell="A35" sqref="A35:XFD3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39" t="s">
        <v>2</v>
      </c>
      <c r="B2" s="39"/>
      <c r="C2" s="39"/>
      <c r="D2" s="39"/>
      <c r="G2" s="39" t="s">
        <v>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18.7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1.25" customHeight="1"/>
    <row r="6" spans="1:19">
      <c r="A6" s="2" t="s">
        <v>65</v>
      </c>
      <c r="D6" s="2" t="s">
        <v>72</v>
      </c>
      <c r="M6" s="2" t="s">
        <v>5</v>
      </c>
      <c r="P6" s="3">
        <v>3</v>
      </c>
      <c r="Q6" s="2" t="s">
        <v>66</v>
      </c>
    </row>
    <row r="7" spans="1:19" ht="26.25" customHeight="1">
      <c r="A7" s="2" t="s">
        <v>6</v>
      </c>
      <c r="D7" s="2" t="s">
        <v>7</v>
      </c>
      <c r="E7" s="1" t="s">
        <v>78</v>
      </c>
      <c r="M7" s="4" t="s">
        <v>79</v>
      </c>
    </row>
    <row r="8" spans="1:19" ht="9" customHeight="1"/>
    <row r="9" spans="1:19">
      <c r="A9" s="31" t="s">
        <v>8</v>
      </c>
      <c r="B9" s="32" t="s">
        <v>9</v>
      </c>
      <c r="C9" s="32"/>
      <c r="D9" s="33" t="s">
        <v>10</v>
      </c>
      <c r="E9" s="35" t="s">
        <v>11</v>
      </c>
      <c r="F9" s="32"/>
      <c r="G9" s="36"/>
      <c r="H9" s="35" t="s">
        <v>12</v>
      </c>
      <c r="I9" s="32"/>
      <c r="J9" s="37"/>
      <c r="K9" s="44" t="s">
        <v>13</v>
      </c>
      <c r="L9" s="44" t="s">
        <v>14</v>
      </c>
      <c r="M9" s="32" t="s">
        <v>15</v>
      </c>
      <c r="N9" s="32"/>
      <c r="O9" s="37" t="s">
        <v>16</v>
      </c>
      <c r="P9" s="46"/>
      <c r="Q9" s="32" t="s">
        <v>17</v>
      </c>
      <c r="R9" s="31" t="s">
        <v>18</v>
      </c>
      <c r="S9" s="41" t="s">
        <v>19</v>
      </c>
    </row>
    <row r="10" spans="1:19">
      <c r="A10" s="32"/>
      <c r="B10" s="32"/>
      <c r="C10" s="32"/>
      <c r="D10" s="34"/>
      <c r="E10" s="5" t="s">
        <v>20</v>
      </c>
      <c r="F10" s="6" t="s">
        <v>21</v>
      </c>
      <c r="G10" s="7" t="s">
        <v>22</v>
      </c>
      <c r="H10" s="5" t="s">
        <v>20</v>
      </c>
      <c r="I10" s="6" t="s">
        <v>21</v>
      </c>
      <c r="J10" s="8" t="s">
        <v>22</v>
      </c>
      <c r="K10" s="42"/>
      <c r="L10" s="45"/>
      <c r="M10" s="9" t="s">
        <v>23</v>
      </c>
      <c r="N10" s="9" t="s">
        <v>24</v>
      </c>
      <c r="O10" s="9" t="s">
        <v>23</v>
      </c>
      <c r="P10" s="10" t="s">
        <v>24</v>
      </c>
      <c r="Q10" s="32"/>
      <c r="R10" s="32"/>
      <c r="S10" s="42"/>
    </row>
    <row r="11" spans="1:19" s="22" customFormat="1">
      <c r="A11" s="11">
        <v>1</v>
      </c>
      <c r="B11" s="12" t="s">
        <v>25</v>
      </c>
      <c r="C11" s="13" t="s">
        <v>26</v>
      </c>
      <c r="D11" s="14">
        <v>36490</v>
      </c>
      <c r="E11" s="15">
        <v>7</v>
      </c>
      <c r="F11" s="16"/>
      <c r="G11" s="17"/>
      <c r="H11" s="17">
        <v>8</v>
      </c>
      <c r="I11" s="17"/>
      <c r="J11" s="17"/>
      <c r="K11" s="18">
        <f>(E11+H11*2)/3</f>
        <v>7.666666666666667</v>
      </c>
      <c r="L11" s="19" t="str">
        <f>IF(K11&lt;3,"","x")</f>
        <v>x</v>
      </c>
      <c r="M11" s="20">
        <v>9.5</v>
      </c>
      <c r="N11" s="20"/>
      <c r="O11" s="19">
        <f>IF(M11&lt;&gt;"",ROUND((K11*4+M11*6)/10,1),"")</f>
        <v>8.8000000000000007</v>
      </c>
      <c r="P11" s="19" t="str">
        <f>IF(N11&lt;&gt;"",(K11*4+N11*6)/10,"")</f>
        <v/>
      </c>
      <c r="Q11" s="20" t="str">
        <f>IF(L11="x",IF(AND(O11&gt;=5,M11&gt;=3),"x",IF(AND(P11&gt;=5,N11&gt;=3),"x","")),"")</f>
        <v>x</v>
      </c>
      <c r="R11" s="21">
        <f>MAX(O11:P11)</f>
        <v>8.8000000000000007</v>
      </c>
      <c r="S11" s="17"/>
    </row>
    <row r="12" spans="1:19" s="22" customFormat="1">
      <c r="A12" s="11">
        <v>2</v>
      </c>
      <c r="B12" s="12" t="s">
        <v>27</v>
      </c>
      <c r="C12" s="13" t="s">
        <v>26</v>
      </c>
      <c r="D12" s="14">
        <v>35555</v>
      </c>
      <c r="E12" s="15">
        <v>5</v>
      </c>
      <c r="F12" s="16"/>
      <c r="G12" s="17"/>
      <c r="H12" s="17">
        <v>6</v>
      </c>
      <c r="I12" s="17"/>
      <c r="J12" s="17"/>
      <c r="K12" s="18">
        <f t="shared" ref="K12:K29" si="0">(E12+H12*2)/3</f>
        <v>5.666666666666667</v>
      </c>
      <c r="L12" s="19" t="str">
        <f t="shared" ref="L12:L29" si="1">IF(K12&lt;3,"","x")</f>
        <v>x</v>
      </c>
      <c r="M12" s="20">
        <v>0</v>
      </c>
      <c r="N12" s="20"/>
      <c r="O12" s="19">
        <f t="shared" ref="O12:O30" si="2">IF(M12&lt;&gt;"",ROUND((K12*4+M12*6)/10,1),"")</f>
        <v>2.2999999999999998</v>
      </c>
      <c r="P12" s="19" t="str">
        <f t="shared" ref="P12:P30" si="3">IF(N12&lt;&gt;"",(K12*4+N12*6)/10,"")</f>
        <v/>
      </c>
      <c r="Q12" s="20" t="str">
        <f t="shared" ref="Q12:Q30" si="4">IF(L12="x",IF(AND(O12&gt;=5,M12&gt;=3),"x",IF(AND(P12&gt;=5,N12&gt;=3),"x","")),"")</f>
        <v/>
      </c>
      <c r="R12" s="21">
        <f t="shared" ref="R12:R29" si="5">MAX(O12:P12)</f>
        <v>2.2999999999999998</v>
      </c>
      <c r="S12" s="17"/>
    </row>
    <row r="13" spans="1:19" s="22" customFormat="1">
      <c r="A13" s="11">
        <v>3</v>
      </c>
      <c r="B13" s="12" t="s">
        <v>28</v>
      </c>
      <c r="C13" s="13" t="s">
        <v>29</v>
      </c>
      <c r="D13" s="14">
        <v>35350</v>
      </c>
      <c r="E13" s="15"/>
      <c r="F13" s="16"/>
      <c r="G13" s="17"/>
      <c r="H13" s="17"/>
      <c r="I13" s="17"/>
      <c r="J13" s="17"/>
      <c r="K13" s="18">
        <f t="shared" si="0"/>
        <v>0</v>
      </c>
      <c r="L13" s="19" t="str">
        <f t="shared" si="1"/>
        <v/>
      </c>
      <c r="M13" s="20"/>
      <c r="N13" s="20"/>
      <c r="O13" s="19" t="str">
        <f t="shared" si="2"/>
        <v/>
      </c>
      <c r="P13" s="19" t="str">
        <f t="shared" si="3"/>
        <v/>
      </c>
      <c r="Q13" s="20" t="str">
        <f t="shared" si="4"/>
        <v/>
      </c>
      <c r="R13" s="21">
        <f t="shared" si="5"/>
        <v>0</v>
      </c>
      <c r="S13" s="17"/>
    </row>
    <row r="14" spans="1:19" s="22" customFormat="1">
      <c r="A14" s="11">
        <v>4</v>
      </c>
      <c r="B14" s="12" t="s">
        <v>30</v>
      </c>
      <c r="C14" s="13" t="s">
        <v>31</v>
      </c>
      <c r="D14" s="14">
        <v>35619</v>
      </c>
      <c r="E14" s="15">
        <v>5</v>
      </c>
      <c r="F14" s="16"/>
      <c r="G14" s="17"/>
      <c r="H14" s="17">
        <v>6</v>
      </c>
      <c r="I14" s="17"/>
      <c r="J14" s="17"/>
      <c r="K14" s="18">
        <f t="shared" si="0"/>
        <v>5.666666666666667</v>
      </c>
      <c r="L14" s="19" t="str">
        <f t="shared" si="1"/>
        <v>x</v>
      </c>
      <c r="M14" s="20">
        <v>0</v>
      </c>
      <c r="N14" s="20"/>
      <c r="O14" s="19">
        <f t="shared" si="2"/>
        <v>2.2999999999999998</v>
      </c>
      <c r="P14" s="19" t="str">
        <f t="shared" si="3"/>
        <v/>
      </c>
      <c r="Q14" s="20" t="str">
        <f t="shared" si="4"/>
        <v/>
      </c>
      <c r="R14" s="21">
        <f t="shared" si="5"/>
        <v>2.2999999999999998</v>
      </c>
      <c r="S14" s="17"/>
    </row>
    <row r="15" spans="1:19" s="22" customFormat="1">
      <c r="A15" s="11">
        <v>5</v>
      </c>
      <c r="B15" s="12" t="s">
        <v>32</v>
      </c>
      <c r="C15" s="13" t="s">
        <v>17</v>
      </c>
      <c r="D15" s="14">
        <v>35457</v>
      </c>
      <c r="E15" s="15">
        <v>6</v>
      </c>
      <c r="F15" s="16"/>
      <c r="G15" s="17"/>
      <c r="H15" s="17">
        <v>6</v>
      </c>
      <c r="I15" s="17"/>
      <c r="J15" s="17"/>
      <c r="K15" s="18">
        <f t="shared" si="0"/>
        <v>6</v>
      </c>
      <c r="L15" s="19" t="str">
        <f t="shared" si="1"/>
        <v>x</v>
      </c>
      <c r="M15" s="20">
        <v>8</v>
      </c>
      <c r="N15" s="20"/>
      <c r="O15" s="19">
        <f t="shared" si="2"/>
        <v>7.2</v>
      </c>
      <c r="P15" s="19" t="str">
        <f t="shared" si="3"/>
        <v/>
      </c>
      <c r="Q15" s="20" t="str">
        <f t="shared" si="4"/>
        <v>x</v>
      </c>
      <c r="R15" s="21">
        <f t="shared" si="5"/>
        <v>7.2</v>
      </c>
      <c r="S15" s="17"/>
    </row>
    <row r="16" spans="1:19" s="22" customFormat="1">
      <c r="A16" s="11">
        <v>6</v>
      </c>
      <c r="B16" s="12" t="s">
        <v>33</v>
      </c>
      <c r="C16" s="13" t="s">
        <v>34</v>
      </c>
      <c r="D16" s="14">
        <v>32606</v>
      </c>
      <c r="E16" s="15">
        <v>9</v>
      </c>
      <c r="F16" s="16"/>
      <c r="G16" s="17"/>
      <c r="H16" s="17">
        <v>10</v>
      </c>
      <c r="I16" s="17"/>
      <c r="J16" s="17"/>
      <c r="K16" s="18">
        <f t="shared" si="0"/>
        <v>9.6666666666666661</v>
      </c>
      <c r="L16" s="19" t="str">
        <f t="shared" si="1"/>
        <v>x</v>
      </c>
      <c r="M16" s="20">
        <v>9.5</v>
      </c>
      <c r="N16" s="20"/>
      <c r="O16" s="19">
        <f t="shared" si="2"/>
        <v>9.6</v>
      </c>
      <c r="P16" s="19" t="str">
        <f t="shared" si="3"/>
        <v/>
      </c>
      <c r="Q16" s="20" t="str">
        <f t="shared" si="4"/>
        <v>x</v>
      </c>
      <c r="R16" s="21">
        <f t="shared" si="5"/>
        <v>9.6</v>
      </c>
      <c r="S16" s="17"/>
    </row>
    <row r="17" spans="1:19" s="22" customFormat="1">
      <c r="A17" s="11">
        <v>7</v>
      </c>
      <c r="B17" s="12" t="s">
        <v>35</v>
      </c>
      <c r="C17" s="13" t="s">
        <v>36</v>
      </c>
      <c r="D17" s="14">
        <v>36293</v>
      </c>
      <c r="E17" s="15">
        <v>6</v>
      </c>
      <c r="F17" s="16"/>
      <c r="G17" s="17"/>
      <c r="H17" s="17">
        <v>7</v>
      </c>
      <c r="I17" s="17"/>
      <c r="J17" s="17"/>
      <c r="K17" s="18">
        <f t="shared" si="0"/>
        <v>6.666666666666667</v>
      </c>
      <c r="L17" s="19" t="str">
        <f t="shared" si="1"/>
        <v>x</v>
      </c>
      <c r="M17" s="20">
        <v>4.5</v>
      </c>
      <c r="N17" s="20"/>
      <c r="O17" s="19">
        <f t="shared" si="2"/>
        <v>5.4</v>
      </c>
      <c r="P17" s="19" t="str">
        <f t="shared" si="3"/>
        <v/>
      </c>
      <c r="Q17" s="20" t="str">
        <f t="shared" si="4"/>
        <v>x</v>
      </c>
      <c r="R17" s="21">
        <f t="shared" si="5"/>
        <v>5.4</v>
      </c>
      <c r="S17" s="17"/>
    </row>
    <row r="18" spans="1:19" s="22" customFormat="1">
      <c r="A18" s="11">
        <v>8</v>
      </c>
      <c r="B18" s="12" t="s">
        <v>37</v>
      </c>
      <c r="C18" s="13" t="s">
        <v>38</v>
      </c>
      <c r="D18" s="14">
        <v>36480</v>
      </c>
      <c r="E18" s="15">
        <v>7</v>
      </c>
      <c r="F18" s="16"/>
      <c r="G18" s="17"/>
      <c r="H18" s="17">
        <v>8</v>
      </c>
      <c r="I18" s="17"/>
      <c r="J18" s="17"/>
      <c r="K18" s="18">
        <f t="shared" si="0"/>
        <v>7.666666666666667</v>
      </c>
      <c r="L18" s="19" t="str">
        <f t="shared" si="1"/>
        <v>x</v>
      </c>
      <c r="M18" s="20">
        <v>4.5</v>
      </c>
      <c r="N18" s="20"/>
      <c r="O18" s="19">
        <f t="shared" si="2"/>
        <v>5.8</v>
      </c>
      <c r="P18" s="19" t="str">
        <f t="shared" si="3"/>
        <v/>
      </c>
      <c r="Q18" s="20" t="str">
        <f t="shared" si="4"/>
        <v>x</v>
      </c>
      <c r="R18" s="21">
        <f t="shared" si="5"/>
        <v>5.8</v>
      </c>
      <c r="S18" s="17"/>
    </row>
    <row r="19" spans="1:19" s="22" customFormat="1">
      <c r="A19" s="11">
        <v>9</v>
      </c>
      <c r="B19" s="12" t="s">
        <v>39</v>
      </c>
      <c r="C19" s="13" t="s">
        <v>40</v>
      </c>
      <c r="D19" s="14">
        <v>34935</v>
      </c>
      <c r="E19" s="15">
        <v>5</v>
      </c>
      <c r="F19" s="16"/>
      <c r="G19" s="17"/>
      <c r="H19" s="17">
        <v>6</v>
      </c>
      <c r="I19" s="17"/>
      <c r="J19" s="17"/>
      <c r="K19" s="18">
        <f t="shared" si="0"/>
        <v>5.666666666666667</v>
      </c>
      <c r="L19" s="19" t="str">
        <f t="shared" si="1"/>
        <v>x</v>
      </c>
      <c r="M19" s="20">
        <v>0</v>
      </c>
      <c r="N19" s="20"/>
      <c r="O19" s="19">
        <f t="shared" si="2"/>
        <v>2.2999999999999998</v>
      </c>
      <c r="P19" s="19" t="str">
        <f t="shared" si="3"/>
        <v/>
      </c>
      <c r="Q19" s="20" t="str">
        <f t="shared" si="4"/>
        <v/>
      </c>
      <c r="R19" s="21">
        <f t="shared" si="5"/>
        <v>2.2999999999999998</v>
      </c>
      <c r="S19" s="17"/>
    </row>
    <row r="20" spans="1:19" s="22" customFormat="1">
      <c r="A20" s="11">
        <v>10</v>
      </c>
      <c r="B20" s="23" t="s">
        <v>41</v>
      </c>
      <c r="C20" s="24" t="s">
        <v>42</v>
      </c>
      <c r="D20" s="25">
        <v>35926</v>
      </c>
      <c r="E20" s="15">
        <v>6</v>
      </c>
      <c r="F20" s="16"/>
      <c r="G20" s="17"/>
      <c r="H20" s="17">
        <v>6</v>
      </c>
      <c r="I20" s="17"/>
      <c r="J20" s="17"/>
      <c r="K20" s="18">
        <f t="shared" si="0"/>
        <v>6</v>
      </c>
      <c r="L20" s="19" t="str">
        <f t="shared" si="1"/>
        <v>x</v>
      </c>
      <c r="M20" s="20">
        <v>4.5</v>
      </c>
      <c r="N20" s="20"/>
      <c r="O20" s="19">
        <f t="shared" si="2"/>
        <v>5.0999999999999996</v>
      </c>
      <c r="P20" s="19" t="str">
        <f t="shared" si="3"/>
        <v/>
      </c>
      <c r="Q20" s="20" t="str">
        <f t="shared" si="4"/>
        <v>x</v>
      </c>
      <c r="R20" s="21">
        <f t="shared" si="5"/>
        <v>5.0999999999999996</v>
      </c>
      <c r="S20" s="17"/>
    </row>
    <row r="21" spans="1:19" s="22" customFormat="1">
      <c r="A21" s="11">
        <v>11</v>
      </c>
      <c r="B21" s="23" t="s">
        <v>43</v>
      </c>
      <c r="C21" s="24" t="s">
        <v>44</v>
      </c>
      <c r="D21" s="25">
        <v>35796</v>
      </c>
      <c r="E21" s="15">
        <v>6</v>
      </c>
      <c r="F21" s="16"/>
      <c r="G21" s="17"/>
      <c r="H21" s="17">
        <v>7</v>
      </c>
      <c r="I21" s="17"/>
      <c r="J21" s="17"/>
      <c r="K21" s="18">
        <f t="shared" si="0"/>
        <v>6.666666666666667</v>
      </c>
      <c r="L21" s="19" t="str">
        <f t="shared" si="1"/>
        <v>x</v>
      </c>
      <c r="M21" s="20">
        <v>4.5</v>
      </c>
      <c r="N21" s="20"/>
      <c r="O21" s="19">
        <f t="shared" si="2"/>
        <v>5.4</v>
      </c>
      <c r="P21" s="19" t="str">
        <f t="shared" si="3"/>
        <v/>
      </c>
      <c r="Q21" s="20" t="str">
        <f t="shared" si="4"/>
        <v>x</v>
      </c>
      <c r="R21" s="21">
        <f t="shared" si="5"/>
        <v>5.4</v>
      </c>
      <c r="S21" s="17"/>
    </row>
    <row r="22" spans="1:19" s="22" customFormat="1">
      <c r="A22" s="11">
        <v>12</v>
      </c>
      <c r="B22" s="12" t="s">
        <v>45</v>
      </c>
      <c r="C22" s="13" t="s">
        <v>46</v>
      </c>
      <c r="D22" s="14">
        <v>36273</v>
      </c>
      <c r="E22" s="15">
        <v>6</v>
      </c>
      <c r="F22" s="16"/>
      <c r="G22" s="17"/>
      <c r="H22" s="17">
        <v>5</v>
      </c>
      <c r="I22" s="17"/>
      <c r="J22" s="17"/>
      <c r="K22" s="18">
        <f t="shared" si="0"/>
        <v>5.333333333333333</v>
      </c>
      <c r="L22" s="19" t="str">
        <f t="shared" si="1"/>
        <v>x</v>
      </c>
      <c r="M22" s="20">
        <v>4.5</v>
      </c>
      <c r="N22" s="20"/>
      <c r="O22" s="19">
        <f t="shared" si="2"/>
        <v>4.8</v>
      </c>
      <c r="P22" s="19" t="str">
        <f t="shared" si="3"/>
        <v/>
      </c>
      <c r="Q22" s="20" t="str">
        <f t="shared" si="4"/>
        <v/>
      </c>
      <c r="R22" s="21">
        <f t="shared" si="5"/>
        <v>4.8</v>
      </c>
      <c r="S22" s="17"/>
    </row>
    <row r="23" spans="1:19" s="22" customFormat="1">
      <c r="A23" s="11">
        <v>13</v>
      </c>
      <c r="B23" s="12" t="s">
        <v>47</v>
      </c>
      <c r="C23" s="13" t="s">
        <v>48</v>
      </c>
      <c r="D23" s="14">
        <v>36437</v>
      </c>
      <c r="E23" s="15">
        <v>7</v>
      </c>
      <c r="F23" s="16"/>
      <c r="G23" s="17"/>
      <c r="H23" s="17">
        <v>7</v>
      </c>
      <c r="I23" s="17"/>
      <c r="J23" s="17"/>
      <c r="K23" s="18">
        <f t="shared" si="0"/>
        <v>7</v>
      </c>
      <c r="L23" s="19" t="str">
        <f t="shared" si="1"/>
        <v>x</v>
      </c>
      <c r="M23" s="20">
        <v>4.5</v>
      </c>
      <c r="N23" s="20"/>
      <c r="O23" s="19">
        <f t="shared" si="2"/>
        <v>5.5</v>
      </c>
      <c r="P23" s="19" t="str">
        <f t="shared" si="3"/>
        <v/>
      </c>
      <c r="Q23" s="20" t="str">
        <f t="shared" si="4"/>
        <v>x</v>
      </c>
      <c r="R23" s="21">
        <f t="shared" si="5"/>
        <v>5.5</v>
      </c>
      <c r="S23" s="17"/>
    </row>
    <row r="24" spans="1:19" s="22" customFormat="1">
      <c r="A24" s="11">
        <v>14</v>
      </c>
      <c r="B24" s="12" t="s">
        <v>28</v>
      </c>
      <c r="C24" s="13" t="s">
        <v>49</v>
      </c>
      <c r="D24" s="14">
        <v>35022</v>
      </c>
      <c r="E24" s="15">
        <v>8</v>
      </c>
      <c r="F24" s="16"/>
      <c r="G24" s="17"/>
      <c r="H24" s="17">
        <v>9</v>
      </c>
      <c r="I24" s="17"/>
      <c r="J24" s="17"/>
      <c r="K24" s="18">
        <f t="shared" si="0"/>
        <v>8.6666666666666661</v>
      </c>
      <c r="L24" s="19" t="str">
        <f t="shared" si="1"/>
        <v>x</v>
      </c>
      <c r="M24" s="20">
        <v>4.5</v>
      </c>
      <c r="N24" s="20"/>
      <c r="O24" s="19">
        <f t="shared" si="2"/>
        <v>6.2</v>
      </c>
      <c r="P24" s="19" t="str">
        <f t="shared" si="3"/>
        <v/>
      </c>
      <c r="Q24" s="20" t="str">
        <f t="shared" si="4"/>
        <v>x</v>
      </c>
      <c r="R24" s="21">
        <f t="shared" si="5"/>
        <v>6.2</v>
      </c>
      <c r="S24" s="17"/>
    </row>
    <row r="25" spans="1:19" s="22" customFormat="1">
      <c r="A25" s="11">
        <v>15</v>
      </c>
      <c r="B25" s="12" t="s">
        <v>50</v>
      </c>
      <c r="C25" s="13" t="s">
        <v>51</v>
      </c>
      <c r="D25" s="14">
        <v>34813</v>
      </c>
      <c r="E25" s="15">
        <v>7</v>
      </c>
      <c r="F25" s="16"/>
      <c r="G25" s="17"/>
      <c r="H25" s="17">
        <v>6</v>
      </c>
      <c r="I25" s="17"/>
      <c r="J25" s="17"/>
      <c r="K25" s="18">
        <f t="shared" si="0"/>
        <v>6.333333333333333</v>
      </c>
      <c r="L25" s="19" t="str">
        <f t="shared" si="1"/>
        <v>x</v>
      </c>
      <c r="M25" s="20">
        <v>4.5</v>
      </c>
      <c r="N25" s="20"/>
      <c r="O25" s="19">
        <f t="shared" si="2"/>
        <v>5.2</v>
      </c>
      <c r="P25" s="19" t="str">
        <f t="shared" si="3"/>
        <v/>
      </c>
      <c r="Q25" s="20" t="str">
        <f t="shared" si="4"/>
        <v>x</v>
      </c>
      <c r="R25" s="21">
        <f t="shared" si="5"/>
        <v>5.2</v>
      </c>
      <c r="S25" s="17"/>
    </row>
    <row r="26" spans="1:19" s="22" customFormat="1">
      <c r="A26" s="11">
        <v>16</v>
      </c>
      <c r="B26" s="12" t="s">
        <v>52</v>
      </c>
      <c r="C26" s="13" t="s">
        <v>53</v>
      </c>
      <c r="D26" s="14">
        <v>36339</v>
      </c>
      <c r="E26" s="15">
        <v>5</v>
      </c>
      <c r="F26" s="16"/>
      <c r="G26" s="17"/>
      <c r="H26" s="17">
        <v>6</v>
      </c>
      <c r="I26" s="17"/>
      <c r="J26" s="17"/>
      <c r="K26" s="18">
        <f t="shared" si="0"/>
        <v>5.666666666666667</v>
      </c>
      <c r="L26" s="19" t="str">
        <f t="shared" si="1"/>
        <v>x</v>
      </c>
      <c r="M26" s="20">
        <v>4.5</v>
      </c>
      <c r="N26" s="20"/>
      <c r="O26" s="19">
        <f t="shared" si="2"/>
        <v>5</v>
      </c>
      <c r="P26" s="19" t="str">
        <f t="shared" si="3"/>
        <v/>
      </c>
      <c r="Q26" s="20" t="str">
        <f t="shared" si="4"/>
        <v>x</v>
      </c>
      <c r="R26" s="21">
        <f t="shared" si="5"/>
        <v>5</v>
      </c>
      <c r="S26" s="17"/>
    </row>
    <row r="27" spans="1:19" s="22" customFormat="1">
      <c r="A27" s="11">
        <v>17</v>
      </c>
      <c r="B27" s="12" t="s">
        <v>54</v>
      </c>
      <c r="C27" s="13" t="s">
        <v>55</v>
      </c>
      <c r="D27" s="14">
        <v>35679</v>
      </c>
      <c r="E27" s="15">
        <v>6</v>
      </c>
      <c r="F27" s="16"/>
      <c r="G27" s="17"/>
      <c r="H27" s="17">
        <v>6</v>
      </c>
      <c r="I27" s="17"/>
      <c r="J27" s="17"/>
      <c r="K27" s="18">
        <f t="shared" si="0"/>
        <v>6</v>
      </c>
      <c r="L27" s="19" t="str">
        <f t="shared" si="1"/>
        <v>x</v>
      </c>
      <c r="M27" s="20">
        <v>4.5</v>
      </c>
      <c r="N27" s="20"/>
      <c r="O27" s="19">
        <f t="shared" si="2"/>
        <v>5.0999999999999996</v>
      </c>
      <c r="P27" s="19" t="str">
        <f t="shared" si="3"/>
        <v/>
      </c>
      <c r="Q27" s="20" t="str">
        <f t="shared" si="4"/>
        <v>x</v>
      </c>
      <c r="R27" s="21">
        <f t="shared" si="5"/>
        <v>5.0999999999999996</v>
      </c>
      <c r="S27" s="17"/>
    </row>
    <row r="28" spans="1:19" s="22" customFormat="1">
      <c r="A28" s="11">
        <v>18</v>
      </c>
      <c r="B28" s="12" t="s">
        <v>56</v>
      </c>
      <c r="C28" s="13" t="s">
        <v>57</v>
      </c>
      <c r="D28" s="14">
        <v>35872</v>
      </c>
      <c r="E28" s="15">
        <v>5</v>
      </c>
      <c r="F28" s="16"/>
      <c r="G28" s="17"/>
      <c r="H28" s="17">
        <v>6</v>
      </c>
      <c r="I28" s="17"/>
      <c r="J28" s="17"/>
      <c r="K28" s="18">
        <f t="shared" si="0"/>
        <v>5.666666666666667</v>
      </c>
      <c r="L28" s="19" t="str">
        <f t="shared" si="1"/>
        <v>x</v>
      </c>
      <c r="M28" s="20">
        <v>4.5</v>
      </c>
      <c r="N28" s="20"/>
      <c r="O28" s="19">
        <f t="shared" si="2"/>
        <v>5</v>
      </c>
      <c r="P28" s="19" t="str">
        <f t="shared" si="3"/>
        <v/>
      </c>
      <c r="Q28" s="20" t="str">
        <f t="shared" si="4"/>
        <v>x</v>
      </c>
      <c r="R28" s="21">
        <f t="shared" si="5"/>
        <v>5</v>
      </c>
      <c r="S28" s="17"/>
    </row>
    <row r="29" spans="1:19" s="22" customFormat="1">
      <c r="A29" s="11">
        <v>19</v>
      </c>
      <c r="B29" s="12" t="s">
        <v>58</v>
      </c>
      <c r="C29" s="13" t="s">
        <v>59</v>
      </c>
      <c r="D29" s="14">
        <v>36317</v>
      </c>
      <c r="E29" s="15">
        <v>7</v>
      </c>
      <c r="F29" s="16"/>
      <c r="G29" s="17"/>
      <c r="H29" s="17">
        <v>7</v>
      </c>
      <c r="I29" s="17"/>
      <c r="J29" s="17"/>
      <c r="K29" s="18">
        <f t="shared" si="0"/>
        <v>7</v>
      </c>
      <c r="L29" s="19" t="str">
        <f t="shared" si="1"/>
        <v>x</v>
      </c>
      <c r="M29" s="20">
        <v>4.5</v>
      </c>
      <c r="N29" s="20"/>
      <c r="O29" s="19">
        <f t="shared" si="2"/>
        <v>5.5</v>
      </c>
      <c r="P29" s="19" t="str">
        <f t="shared" si="3"/>
        <v/>
      </c>
      <c r="Q29" s="20" t="str">
        <f t="shared" si="4"/>
        <v>x</v>
      </c>
      <c r="R29" s="21">
        <f t="shared" si="5"/>
        <v>5.5</v>
      </c>
      <c r="S29" s="17"/>
    </row>
    <row r="30" spans="1:19" s="22" customFormat="1">
      <c r="A30" s="11"/>
      <c r="B30" s="28"/>
      <c r="C30" s="29"/>
      <c r="D30" s="30"/>
      <c r="E30" s="15"/>
      <c r="F30" s="16"/>
      <c r="G30" s="17"/>
      <c r="H30" s="17"/>
      <c r="I30" s="17"/>
      <c r="J30" s="17"/>
      <c r="K30" s="18"/>
      <c r="L30" s="19"/>
      <c r="M30" s="20"/>
      <c r="N30" s="20"/>
      <c r="O30" s="19" t="str">
        <f t="shared" si="2"/>
        <v/>
      </c>
      <c r="P30" s="19" t="str">
        <f t="shared" si="3"/>
        <v/>
      </c>
      <c r="Q30" s="20" t="str">
        <f t="shared" si="4"/>
        <v/>
      </c>
      <c r="R30" s="21"/>
      <c r="S30" s="17"/>
    </row>
    <row r="31" spans="1:19">
      <c r="B31" s="2" t="s">
        <v>60</v>
      </c>
      <c r="C31" s="26">
        <f>COUNT(A11:A30)</f>
        <v>19</v>
      </c>
    </row>
    <row r="32" spans="1:19">
      <c r="M32" s="43" t="s">
        <v>81</v>
      </c>
      <c r="N32" s="43"/>
      <c r="O32" s="43"/>
      <c r="P32" s="43"/>
      <c r="Q32" s="43"/>
      <c r="R32" s="43"/>
    </row>
    <row r="33" spans="2:18">
      <c r="B33" s="2" t="s">
        <v>61</v>
      </c>
      <c r="E33" s="27" t="s">
        <v>62</v>
      </c>
      <c r="M33" s="39" t="s">
        <v>63</v>
      </c>
      <c r="N33" s="39"/>
      <c r="O33" s="39"/>
      <c r="P33" s="39"/>
      <c r="Q33" s="39"/>
      <c r="R33" s="39"/>
    </row>
    <row r="36" spans="2:18">
      <c r="E36" s="1" t="s">
        <v>77</v>
      </c>
      <c r="O36" s="1" t="s">
        <v>64</v>
      </c>
    </row>
  </sheetData>
  <sheetProtection password="CE28" sheet="1" objects="1" scenarios="1"/>
  <autoFilter ref="A10:S33">
    <filterColumn colId="1" showButton="0"/>
  </autoFilter>
  <mergeCells count="19">
    <mergeCell ref="S9:S10"/>
    <mergeCell ref="M32:R32"/>
    <mergeCell ref="M33:R33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1 P30:Q30 P12:Q24 O12:O30">
    <cfRule type="cellIs" dxfId="35" priority="9" operator="lessThan">
      <formula>5</formula>
    </cfRule>
  </conditionalFormatting>
  <conditionalFormatting sqref="M11:N24">
    <cfRule type="cellIs" dxfId="34" priority="8" operator="lessThan">
      <formula>3</formula>
    </cfRule>
  </conditionalFormatting>
  <conditionalFormatting sqref="K11:K29">
    <cfRule type="cellIs" dxfId="33" priority="7" operator="lessThan">
      <formula>3</formula>
    </cfRule>
  </conditionalFormatting>
  <conditionalFormatting sqref="K30">
    <cfRule type="cellIs" dxfId="32" priority="6" operator="lessThan">
      <formula>3</formula>
    </cfRule>
  </conditionalFormatting>
  <conditionalFormatting sqref="M30:N30">
    <cfRule type="cellIs" dxfId="31" priority="5" operator="lessThan">
      <formula>3</formula>
    </cfRule>
  </conditionalFormatting>
  <conditionalFormatting sqref="P25:Q27">
    <cfRule type="cellIs" dxfId="30" priority="4" operator="lessThan">
      <formula>5</formula>
    </cfRule>
  </conditionalFormatting>
  <conditionalFormatting sqref="M25:N27">
    <cfRule type="cellIs" dxfId="29" priority="3" operator="lessThan">
      <formula>3</formula>
    </cfRule>
  </conditionalFormatting>
  <conditionalFormatting sqref="P28:Q29">
    <cfRule type="cellIs" dxfId="28" priority="2" operator="lessThan">
      <formula>5</formula>
    </cfRule>
  </conditionalFormatting>
  <conditionalFormatting sqref="M28:N29">
    <cfRule type="cellIs" dxfId="27" priority="1" operator="lessThan">
      <formula>3</formula>
    </cfRule>
  </conditionalFormatting>
  <pageMargins left="0.45" right="0.45" top="0.18" bottom="0.25" header="0.17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6"/>
  <sheetViews>
    <sheetView workbookViewId="0">
      <selection activeCell="A34" sqref="A34:XFD3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39" t="s">
        <v>2</v>
      </c>
      <c r="B2" s="39"/>
      <c r="C2" s="39"/>
      <c r="D2" s="39"/>
      <c r="G2" s="39" t="s">
        <v>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18.7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1.25" customHeight="1"/>
    <row r="6" spans="1:19">
      <c r="A6" s="2" t="s">
        <v>65</v>
      </c>
      <c r="D6" s="2" t="s">
        <v>72</v>
      </c>
      <c r="M6" s="2" t="s">
        <v>5</v>
      </c>
      <c r="P6" s="3">
        <v>3</v>
      </c>
      <c r="Q6" s="2" t="s">
        <v>66</v>
      </c>
    </row>
    <row r="7" spans="1:19" ht="26.25" customHeight="1">
      <c r="A7" s="2" t="s">
        <v>6</v>
      </c>
      <c r="D7" s="2" t="s">
        <v>7</v>
      </c>
      <c r="E7" s="1" t="s">
        <v>76</v>
      </c>
      <c r="M7" s="4" t="s">
        <v>68</v>
      </c>
    </row>
    <row r="8" spans="1:19" ht="9.75" customHeight="1"/>
    <row r="9" spans="1:19">
      <c r="A9" s="31" t="s">
        <v>8</v>
      </c>
      <c r="B9" s="32" t="s">
        <v>9</v>
      </c>
      <c r="C9" s="32"/>
      <c r="D9" s="33" t="s">
        <v>10</v>
      </c>
      <c r="E9" s="35" t="s">
        <v>11</v>
      </c>
      <c r="F9" s="32"/>
      <c r="G9" s="36"/>
      <c r="H9" s="35" t="s">
        <v>12</v>
      </c>
      <c r="I9" s="32"/>
      <c r="J9" s="37"/>
      <c r="K9" s="44" t="s">
        <v>13</v>
      </c>
      <c r="L9" s="44" t="s">
        <v>14</v>
      </c>
      <c r="M9" s="32" t="s">
        <v>15</v>
      </c>
      <c r="N9" s="32"/>
      <c r="O9" s="37" t="s">
        <v>16</v>
      </c>
      <c r="P9" s="46"/>
      <c r="Q9" s="32" t="s">
        <v>17</v>
      </c>
      <c r="R9" s="31" t="s">
        <v>18</v>
      </c>
      <c r="S9" s="41" t="s">
        <v>19</v>
      </c>
    </row>
    <row r="10" spans="1:19">
      <c r="A10" s="32"/>
      <c r="B10" s="32"/>
      <c r="C10" s="32"/>
      <c r="D10" s="34"/>
      <c r="E10" s="5" t="s">
        <v>20</v>
      </c>
      <c r="F10" s="6" t="s">
        <v>21</v>
      </c>
      <c r="G10" s="7" t="s">
        <v>22</v>
      </c>
      <c r="H10" s="5" t="s">
        <v>20</v>
      </c>
      <c r="I10" s="6" t="s">
        <v>21</v>
      </c>
      <c r="J10" s="8" t="s">
        <v>22</v>
      </c>
      <c r="K10" s="42"/>
      <c r="L10" s="45"/>
      <c r="M10" s="9" t="s">
        <v>23</v>
      </c>
      <c r="N10" s="9" t="s">
        <v>24</v>
      </c>
      <c r="O10" s="9" t="s">
        <v>23</v>
      </c>
      <c r="P10" s="10" t="s">
        <v>24</v>
      </c>
      <c r="Q10" s="32"/>
      <c r="R10" s="32"/>
      <c r="S10" s="42"/>
    </row>
    <row r="11" spans="1:19" s="22" customFormat="1">
      <c r="A11" s="11">
        <v>1</v>
      </c>
      <c r="B11" s="12" t="s">
        <v>25</v>
      </c>
      <c r="C11" s="13" t="s">
        <v>26</v>
      </c>
      <c r="D11" s="14">
        <v>36490</v>
      </c>
      <c r="E11" s="15">
        <v>10</v>
      </c>
      <c r="F11" s="16"/>
      <c r="G11" s="17"/>
      <c r="H11" s="17">
        <v>9</v>
      </c>
      <c r="I11" s="17"/>
      <c r="J11" s="17"/>
      <c r="K11" s="18">
        <f>(E11+H11*2)/3</f>
        <v>9.3333333333333339</v>
      </c>
      <c r="L11" s="19" t="str">
        <f>IF(K11&lt;3,"","x")</f>
        <v>x</v>
      </c>
      <c r="M11" s="20">
        <v>6.8</v>
      </c>
      <c r="N11" s="20"/>
      <c r="O11" s="19">
        <f>IF(M11&lt;&gt;"",(K11*4+M11*6)/10,"")</f>
        <v>7.8133333333333326</v>
      </c>
      <c r="P11" s="19" t="str">
        <f>IF(N11&lt;&gt;"",(K11*4+N11*6)/10,"")</f>
        <v/>
      </c>
      <c r="Q11" s="20" t="str">
        <f>IF(L11="x",IF(AND(O11&gt;=5,M11&gt;=3),"x",IF(AND(P11&gt;=5,N11&gt;=3),"x","")),"")</f>
        <v>x</v>
      </c>
      <c r="R11" s="21">
        <f>MAX(O11:P11)</f>
        <v>7.8133333333333326</v>
      </c>
      <c r="S11" s="17"/>
    </row>
    <row r="12" spans="1:19" s="22" customFormat="1">
      <c r="A12" s="11">
        <v>2</v>
      </c>
      <c r="B12" s="12" t="s">
        <v>27</v>
      </c>
      <c r="C12" s="13" t="s">
        <v>26</v>
      </c>
      <c r="D12" s="14">
        <v>35555</v>
      </c>
      <c r="E12" s="15"/>
      <c r="F12" s="16"/>
      <c r="G12" s="17"/>
      <c r="H12" s="17"/>
      <c r="I12" s="17"/>
      <c r="J12" s="17"/>
      <c r="K12" s="18">
        <f t="shared" ref="K12:K29" si="0">(E12+H12*2)/3</f>
        <v>0</v>
      </c>
      <c r="L12" s="19" t="str">
        <f t="shared" ref="L12:L29" si="1">IF(K12&lt;3,"","x")</f>
        <v/>
      </c>
      <c r="M12" s="20"/>
      <c r="N12" s="20"/>
      <c r="O12" s="19" t="str">
        <f t="shared" ref="O12:O30" si="2">IF(M12&lt;&gt;"",(K12*4+M12*6)/10,"")</f>
        <v/>
      </c>
      <c r="P12" s="19" t="str">
        <f t="shared" ref="P12:P30" si="3">IF(N12&lt;&gt;"",(K12*4+N12*6)/10,"")</f>
        <v/>
      </c>
      <c r="Q12" s="20" t="str">
        <f t="shared" ref="Q12:Q30" si="4">IF(L12="x",IF(AND(O12&gt;=5,M12&gt;=3),"x",IF(AND(P12&gt;=5,N12&gt;=3),"x","")),"")</f>
        <v/>
      </c>
      <c r="R12" s="21">
        <f t="shared" ref="R12:R29" si="5">MAX(O12:P12)</f>
        <v>0</v>
      </c>
      <c r="S12" s="17"/>
    </row>
    <row r="13" spans="1:19" s="22" customFormat="1">
      <c r="A13" s="11">
        <v>3</v>
      </c>
      <c r="B13" s="12" t="s">
        <v>28</v>
      </c>
      <c r="C13" s="13" t="s">
        <v>29</v>
      </c>
      <c r="D13" s="14">
        <v>35350</v>
      </c>
      <c r="E13" s="15"/>
      <c r="F13" s="16"/>
      <c r="G13" s="17"/>
      <c r="H13" s="17"/>
      <c r="I13" s="17"/>
      <c r="J13" s="17"/>
      <c r="K13" s="18">
        <f t="shared" si="0"/>
        <v>0</v>
      </c>
      <c r="L13" s="19" t="str">
        <f t="shared" si="1"/>
        <v/>
      </c>
      <c r="M13" s="20"/>
      <c r="N13" s="20"/>
      <c r="O13" s="19" t="str">
        <f t="shared" si="2"/>
        <v/>
      </c>
      <c r="P13" s="19" t="str">
        <f t="shared" si="3"/>
        <v/>
      </c>
      <c r="Q13" s="20" t="str">
        <f t="shared" si="4"/>
        <v/>
      </c>
      <c r="R13" s="21">
        <f t="shared" si="5"/>
        <v>0</v>
      </c>
      <c r="S13" s="17"/>
    </row>
    <row r="14" spans="1:19" s="22" customFormat="1">
      <c r="A14" s="11">
        <v>4</v>
      </c>
      <c r="B14" s="12" t="s">
        <v>30</v>
      </c>
      <c r="C14" s="13" t="s">
        <v>31</v>
      </c>
      <c r="D14" s="14">
        <v>35619</v>
      </c>
      <c r="E14" s="15">
        <v>0</v>
      </c>
      <c r="F14" s="16"/>
      <c r="G14" s="17"/>
      <c r="H14" s="17">
        <v>8</v>
      </c>
      <c r="I14" s="17"/>
      <c r="J14" s="17"/>
      <c r="K14" s="18">
        <f t="shared" si="0"/>
        <v>5.333333333333333</v>
      </c>
      <c r="L14" s="19" t="str">
        <f t="shared" si="1"/>
        <v>x</v>
      </c>
      <c r="M14" s="20">
        <v>0</v>
      </c>
      <c r="N14" s="20"/>
      <c r="O14" s="19">
        <f t="shared" si="2"/>
        <v>2.1333333333333333</v>
      </c>
      <c r="P14" s="19" t="str">
        <f t="shared" si="3"/>
        <v/>
      </c>
      <c r="Q14" s="20" t="str">
        <f t="shared" si="4"/>
        <v/>
      </c>
      <c r="R14" s="21">
        <f t="shared" si="5"/>
        <v>2.1333333333333333</v>
      </c>
      <c r="S14" s="17"/>
    </row>
    <row r="15" spans="1:19" s="22" customFormat="1">
      <c r="A15" s="11">
        <v>5</v>
      </c>
      <c r="B15" s="12" t="s">
        <v>32</v>
      </c>
      <c r="C15" s="13" t="s">
        <v>17</v>
      </c>
      <c r="D15" s="14">
        <v>35457</v>
      </c>
      <c r="E15" s="15">
        <v>6</v>
      </c>
      <c r="F15" s="16"/>
      <c r="G15" s="17"/>
      <c r="H15" s="17">
        <v>5</v>
      </c>
      <c r="I15" s="17"/>
      <c r="J15" s="17"/>
      <c r="K15" s="18">
        <f t="shared" si="0"/>
        <v>5.333333333333333</v>
      </c>
      <c r="L15" s="19" t="str">
        <f t="shared" si="1"/>
        <v>x</v>
      </c>
      <c r="M15" s="20">
        <v>6.5</v>
      </c>
      <c r="N15" s="20"/>
      <c r="O15" s="19">
        <f t="shared" si="2"/>
        <v>6.0333333333333332</v>
      </c>
      <c r="P15" s="19" t="str">
        <f t="shared" si="3"/>
        <v/>
      </c>
      <c r="Q15" s="20" t="str">
        <f t="shared" si="4"/>
        <v>x</v>
      </c>
      <c r="R15" s="21">
        <f t="shared" si="5"/>
        <v>6.0333333333333332</v>
      </c>
      <c r="S15" s="17"/>
    </row>
    <row r="16" spans="1:19" s="22" customFormat="1">
      <c r="A16" s="11">
        <v>6</v>
      </c>
      <c r="B16" s="12" t="s">
        <v>33</v>
      </c>
      <c r="C16" s="13" t="s">
        <v>34</v>
      </c>
      <c r="D16" s="14">
        <v>32606</v>
      </c>
      <c r="E16" s="15">
        <v>5</v>
      </c>
      <c r="F16" s="16"/>
      <c r="G16" s="17"/>
      <c r="H16" s="17">
        <v>9</v>
      </c>
      <c r="I16" s="17"/>
      <c r="J16" s="17"/>
      <c r="K16" s="18">
        <f t="shared" si="0"/>
        <v>7.666666666666667</v>
      </c>
      <c r="L16" s="19" t="str">
        <f t="shared" si="1"/>
        <v>x</v>
      </c>
      <c r="M16" s="20">
        <v>6</v>
      </c>
      <c r="N16" s="20"/>
      <c r="O16" s="19">
        <f t="shared" si="2"/>
        <v>6.666666666666667</v>
      </c>
      <c r="P16" s="19" t="str">
        <f t="shared" si="3"/>
        <v/>
      </c>
      <c r="Q16" s="20" t="str">
        <f t="shared" si="4"/>
        <v>x</v>
      </c>
      <c r="R16" s="21">
        <f t="shared" si="5"/>
        <v>6.666666666666667</v>
      </c>
      <c r="S16" s="17"/>
    </row>
    <row r="17" spans="1:19" s="22" customFormat="1">
      <c r="A17" s="11">
        <v>7</v>
      </c>
      <c r="B17" s="12" t="s">
        <v>35</v>
      </c>
      <c r="C17" s="13" t="s">
        <v>36</v>
      </c>
      <c r="D17" s="14">
        <v>36293</v>
      </c>
      <c r="E17" s="15">
        <v>10</v>
      </c>
      <c r="F17" s="16"/>
      <c r="G17" s="17"/>
      <c r="H17" s="17">
        <v>6</v>
      </c>
      <c r="I17" s="17"/>
      <c r="J17" s="17"/>
      <c r="K17" s="18">
        <f t="shared" si="0"/>
        <v>7.333333333333333</v>
      </c>
      <c r="L17" s="19" t="str">
        <f t="shared" si="1"/>
        <v>x</v>
      </c>
      <c r="M17" s="20">
        <v>6</v>
      </c>
      <c r="N17" s="20"/>
      <c r="O17" s="19">
        <f t="shared" si="2"/>
        <v>6.5333333333333332</v>
      </c>
      <c r="P17" s="19" t="str">
        <f t="shared" si="3"/>
        <v/>
      </c>
      <c r="Q17" s="20" t="str">
        <f t="shared" si="4"/>
        <v>x</v>
      </c>
      <c r="R17" s="21">
        <f t="shared" si="5"/>
        <v>6.5333333333333332</v>
      </c>
      <c r="S17" s="17"/>
    </row>
    <row r="18" spans="1:19" s="22" customFormat="1">
      <c r="A18" s="11">
        <v>8</v>
      </c>
      <c r="B18" s="12" t="s">
        <v>37</v>
      </c>
      <c r="C18" s="13" t="s">
        <v>38</v>
      </c>
      <c r="D18" s="14">
        <v>36480</v>
      </c>
      <c r="E18" s="15">
        <v>7</v>
      </c>
      <c r="F18" s="16"/>
      <c r="G18" s="17"/>
      <c r="H18" s="17">
        <v>7</v>
      </c>
      <c r="I18" s="17"/>
      <c r="J18" s="17"/>
      <c r="K18" s="18">
        <f t="shared" si="0"/>
        <v>7</v>
      </c>
      <c r="L18" s="19" t="str">
        <f t="shared" si="1"/>
        <v>x</v>
      </c>
      <c r="M18" s="20">
        <v>7</v>
      </c>
      <c r="N18" s="20"/>
      <c r="O18" s="19">
        <f t="shared" si="2"/>
        <v>7</v>
      </c>
      <c r="P18" s="19" t="str">
        <f t="shared" si="3"/>
        <v/>
      </c>
      <c r="Q18" s="20" t="str">
        <f t="shared" si="4"/>
        <v>x</v>
      </c>
      <c r="R18" s="21">
        <f t="shared" si="5"/>
        <v>7</v>
      </c>
      <c r="S18" s="17"/>
    </row>
    <row r="19" spans="1:19" s="22" customFormat="1">
      <c r="A19" s="11">
        <v>9</v>
      </c>
      <c r="B19" s="12" t="s">
        <v>39</v>
      </c>
      <c r="C19" s="13" t="s">
        <v>40</v>
      </c>
      <c r="D19" s="14">
        <v>34935</v>
      </c>
      <c r="E19" s="15">
        <v>0</v>
      </c>
      <c r="F19" s="16"/>
      <c r="G19" s="17"/>
      <c r="H19" s="17">
        <v>2</v>
      </c>
      <c r="I19" s="17"/>
      <c r="J19" s="17"/>
      <c r="K19" s="18">
        <f t="shared" si="0"/>
        <v>1.3333333333333333</v>
      </c>
      <c r="L19" s="19" t="str">
        <f t="shared" si="1"/>
        <v/>
      </c>
      <c r="M19" s="20"/>
      <c r="N19" s="20"/>
      <c r="O19" s="19" t="str">
        <f t="shared" si="2"/>
        <v/>
      </c>
      <c r="P19" s="19" t="str">
        <f t="shared" si="3"/>
        <v/>
      </c>
      <c r="Q19" s="20" t="str">
        <f t="shared" si="4"/>
        <v/>
      </c>
      <c r="R19" s="21">
        <f t="shared" si="5"/>
        <v>0</v>
      </c>
      <c r="S19" s="17"/>
    </row>
    <row r="20" spans="1:19" s="22" customFormat="1">
      <c r="A20" s="11">
        <v>10</v>
      </c>
      <c r="B20" s="23" t="s">
        <v>41</v>
      </c>
      <c r="C20" s="24" t="s">
        <v>42</v>
      </c>
      <c r="D20" s="25">
        <v>35926</v>
      </c>
      <c r="E20" s="15">
        <v>7</v>
      </c>
      <c r="F20" s="16"/>
      <c r="G20" s="17"/>
      <c r="H20" s="17">
        <v>6</v>
      </c>
      <c r="I20" s="17"/>
      <c r="J20" s="17"/>
      <c r="K20" s="18">
        <f t="shared" si="0"/>
        <v>6.333333333333333</v>
      </c>
      <c r="L20" s="19" t="str">
        <f t="shared" si="1"/>
        <v>x</v>
      </c>
      <c r="M20" s="20">
        <v>6.8</v>
      </c>
      <c r="N20" s="20"/>
      <c r="O20" s="19">
        <f t="shared" si="2"/>
        <v>6.6133333333333324</v>
      </c>
      <c r="P20" s="19" t="str">
        <f t="shared" si="3"/>
        <v/>
      </c>
      <c r="Q20" s="20" t="str">
        <f t="shared" si="4"/>
        <v>x</v>
      </c>
      <c r="R20" s="21">
        <f t="shared" si="5"/>
        <v>6.6133333333333324</v>
      </c>
      <c r="S20" s="17"/>
    </row>
    <row r="21" spans="1:19" s="22" customFormat="1">
      <c r="A21" s="11">
        <v>11</v>
      </c>
      <c r="B21" s="23" t="s">
        <v>43</v>
      </c>
      <c r="C21" s="24" t="s">
        <v>44</v>
      </c>
      <c r="D21" s="25">
        <v>35796</v>
      </c>
      <c r="E21" s="15">
        <v>7</v>
      </c>
      <c r="F21" s="16"/>
      <c r="G21" s="17"/>
      <c r="H21" s="17">
        <v>5</v>
      </c>
      <c r="I21" s="17"/>
      <c r="J21" s="17"/>
      <c r="K21" s="18">
        <f t="shared" si="0"/>
        <v>5.666666666666667</v>
      </c>
      <c r="L21" s="19" t="str">
        <f t="shared" si="1"/>
        <v>x</v>
      </c>
      <c r="M21" s="20">
        <v>6.5</v>
      </c>
      <c r="N21" s="20"/>
      <c r="O21" s="19">
        <f t="shared" si="2"/>
        <v>6.166666666666667</v>
      </c>
      <c r="P21" s="19" t="str">
        <f t="shared" si="3"/>
        <v/>
      </c>
      <c r="Q21" s="20" t="str">
        <f t="shared" si="4"/>
        <v>x</v>
      </c>
      <c r="R21" s="21">
        <f t="shared" si="5"/>
        <v>6.166666666666667</v>
      </c>
      <c r="S21" s="17"/>
    </row>
    <row r="22" spans="1:19" s="22" customFormat="1">
      <c r="A22" s="11">
        <v>12</v>
      </c>
      <c r="B22" s="12" t="s">
        <v>45</v>
      </c>
      <c r="C22" s="13" t="s">
        <v>46</v>
      </c>
      <c r="D22" s="14">
        <v>36273</v>
      </c>
      <c r="E22" s="15">
        <v>7</v>
      </c>
      <c r="F22" s="16"/>
      <c r="G22" s="17"/>
      <c r="H22" s="17">
        <v>6</v>
      </c>
      <c r="I22" s="17"/>
      <c r="J22" s="17"/>
      <c r="K22" s="18">
        <f t="shared" si="0"/>
        <v>6.333333333333333</v>
      </c>
      <c r="L22" s="19" t="str">
        <f t="shared" si="1"/>
        <v>x</v>
      </c>
      <c r="M22" s="20">
        <v>6</v>
      </c>
      <c r="N22" s="20"/>
      <c r="O22" s="19">
        <f t="shared" si="2"/>
        <v>6.1333333333333329</v>
      </c>
      <c r="P22" s="19" t="str">
        <f t="shared" si="3"/>
        <v/>
      </c>
      <c r="Q22" s="20" t="str">
        <f t="shared" si="4"/>
        <v>x</v>
      </c>
      <c r="R22" s="21">
        <f t="shared" si="5"/>
        <v>6.1333333333333329</v>
      </c>
      <c r="S22" s="17"/>
    </row>
    <row r="23" spans="1:19" s="22" customFormat="1">
      <c r="A23" s="11">
        <v>13</v>
      </c>
      <c r="B23" s="12" t="s">
        <v>47</v>
      </c>
      <c r="C23" s="13" t="s">
        <v>48</v>
      </c>
      <c r="D23" s="14">
        <v>36437</v>
      </c>
      <c r="E23" s="15">
        <v>7</v>
      </c>
      <c r="F23" s="16"/>
      <c r="G23" s="17"/>
      <c r="H23" s="17">
        <v>7</v>
      </c>
      <c r="I23" s="17"/>
      <c r="J23" s="17"/>
      <c r="K23" s="18">
        <f t="shared" si="0"/>
        <v>7</v>
      </c>
      <c r="L23" s="19" t="str">
        <f t="shared" si="1"/>
        <v>x</v>
      </c>
      <c r="M23" s="20">
        <v>5.3</v>
      </c>
      <c r="N23" s="20"/>
      <c r="O23" s="19">
        <f t="shared" si="2"/>
        <v>5.9799999999999995</v>
      </c>
      <c r="P23" s="19" t="str">
        <f t="shared" si="3"/>
        <v/>
      </c>
      <c r="Q23" s="20" t="str">
        <f t="shared" si="4"/>
        <v>x</v>
      </c>
      <c r="R23" s="21">
        <f t="shared" si="5"/>
        <v>5.9799999999999995</v>
      </c>
      <c r="S23" s="17"/>
    </row>
    <row r="24" spans="1:19" s="22" customFormat="1">
      <c r="A24" s="11">
        <v>14</v>
      </c>
      <c r="B24" s="12" t="s">
        <v>28</v>
      </c>
      <c r="C24" s="13" t="s">
        <v>49</v>
      </c>
      <c r="D24" s="14">
        <v>35022</v>
      </c>
      <c r="E24" s="15">
        <v>7</v>
      </c>
      <c r="F24" s="16"/>
      <c r="G24" s="17"/>
      <c r="H24" s="17">
        <v>7</v>
      </c>
      <c r="I24" s="17"/>
      <c r="J24" s="17"/>
      <c r="K24" s="18">
        <f t="shared" si="0"/>
        <v>7</v>
      </c>
      <c r="L24" s="19" t="str">
        <f t="shared" si="1"/>
        <v>x</v>
      </c>
      <c r="M24" s="20">
        <v>7</v>
      </c>
      <c r="N24" s="20"/>
      <c r="O24" s="19">
        <f t="shared" si="2"/>
        <v>7</v>
      </c>
      <c r="P24" s="19" t="str">
        <f t="shared" si="3"/>
        <v/>
      </c>
      <c r="Q24" s="20" t="str">
        <f t="shared" si="4"/>
        <v>x</v>
      </c>
      <c r="R24" s="21">
        <f t="shared" si="5"/>
        <v>7</v>
      </c>
      <c r="S24" s="17"/>
    </row>
    <row r="25" spans="1:19" s="22" customFormat="1">
      <c r="A25" s="11">
        <v>15</v>
      </c>
      <c r="B25" s="12" t="s">
        <v>50</v>
      </c>
      <c r="C25" s="13" t="s">
        <v>51</v>
      </c>
      <c r="D25" s="14">
        <v>34813</v>
      </c>
      <c r="E25" s="15">
        <v>5</v>
      </c>
      <c r="F25" s="16"/>
      <c r="G25" s="17"/>
      <c r="H25" s="17">
        <v>6</v>
      </c>
      <c r="I25" s="17"/>
      <c r="J25" s="17"/>
      <c r="K25" s="18">
        <f t="shared" si="0"/>
        <v>5.666666666666667</v>
      </c>
      <c r="L25" s="19" t="str">
        <f t="shared" si="1"/>
        <v>x</v>
      </c>
      <c r="M25" s="20">
        <v>7</v>
      </c>
      <c r="N25" s="20"/>
      <c r="O25" s="19">
        <f t="shared" si="2"/>
        <v>6.4666666666666668</v>
      </c>
      <c r="P25" s="19" t="str">
        <f t="shared" si="3"/>
        <v/>
      </c>
      <c r="Q25" s="20" t="str">
        <f t="shared" si="4"/>
        <v>x</v>
      </c>
      <c r="R25" s="21">
        <f t="shared" si="5"/>
        <v>6.4666666666666668</v>
      </c>
      <c r="S25" s="17"/>
    </row>
    <row r="26" spans="1:19" s="22" customFormat="1">
      <c r="A26" s="11">
        <v>16</v>
      </c>
      <c r="B26" s="12" t="s">
        <v>52</v>
      </c>
      <c r="C26" s="13" t="s">
        <v>53</v>
      </c>
      <c r="D26" s="14">
        <v>36339</v>
      </c>
      <c r="E26" s="15">
        <v>5</v>
      </c>
      <c r="F26" s="16"/>
      <c r="G26" s="17"/>
      <c r="H26" s="17">
        <v>6</v>
      </c>
      <c r="I26" s="17"/>
      <c r="J26" s="17"/>
      <c r="K26" s="18">
        <f t="shared" si="0"/>
        <v>5.666666666666667</v>
      </c>
      <c r="L26" s="19" t="str">
        <f t="shared" si="1"/>
        <v>x</v>
      </c>
      <c r="M26" s="20">
        <v>7</v>
      </c>
      <c r="N26" s="20"/>
      <c r="O26" s="19">
        <f t="shared" si="2"/>
        <v>6.4666666666666668</v>
      </c>
      <c r="P26" s="19" t="str">
        <f t="shared" si="3"/>
        <v/>
      </c>
      <c r="Q26" s="20" t="str">
        <f t="shared" si="4"/>
        <v>x</v>
      </c>
      <c r="R26" s="21">
        <f t="shared" si="5"/>
        <v>6.4666666666666668</v>
      </c>
      <c r="S26" s="17"/>
    </row>
    <row r="27" spans="1:19" s="22" customFormat="1">
      <c r="A27" s="11">
        <v>17</v>
      </c>
      <c r="B27" s="12" t="s">
        <v>54</v>
      </c>
      <c r="C27" s="13" t="s">
        <v>55</v>
      </c>
      <c r="D27" s="14">
        <v>35679</v>
      </c>
      <c r="E27" s="15">
        <v>6</v>
      </c>
      <c r="F27" s="16"/>
      <c r="G27" s="17"/>
      <c r="H27" s="17">
        <v>6</v>
      </c>
      <c r="I27" s="17"/>
      <c r="J27" s="17"/>
      <c r="K27" s="18">
        <f t="shared" si="0"/>
        <v>6</v>
      </c>
      <c r="L27" s="19" t="str">
        <f t="shared" si="1"/>
        <v>x</v>
      </c>
      <c r="M27" s="20">
        <v>7</v>
      </c>
      <c r="N27" s="20"/>
      <c r="O27" s="19">
        <f t="shared" si="2"/>
        <v>6.6</v>
      </c>
      <c r="P27" s="19" t="str">
        <f t="shared" si="3"/>
        <v/>
      </c>
      <c r="Q27" s="20" t="str">
        <f t="shared" si="4"/>
        <v>x</v>
      </c>
      <c r="R27" s="21">
        <f t="shared" si="5"/>
        <v>6.6</v>
      </c>
      <c r="S27" s="17"/>
    </row>
    <row r="28" spans="1:19" s="22" customFormat="1">
      <c r="A28" s="11">
        <v>18</v>
      </c>
      <c r="B28" s="12" t="s">
        <v>56</v>
      </c>
      <c r="C28" s="13" t="s">
        <v>57</v>
      </c>
      <c r="D28" s="14">
        <v>35872</v>
      </c>
      <c r="E28" s="15">
        <v>5</v>
      </c>
      <c r="F28" s="16"/>
      <c r="G28" s="17"/>
      <c r="H28" s="17">
        <v>7</v>
      </c>
      <c r="I28" s="17"/>
      <c r="J28" s="17"/>
      <c r="K28" s="18">
        <f t="shared" si="0"/>
        <v>6.333333333333333</v>
      </c>
      <c r="L28" s="19" t="str">
        <f t="shared" si="1"/>
        <v>x</v>
      </c>
      <c r="M28" s="20">
        <v>6</v>
      </c>
      <c r="N28" s="20"/>
      <c r="O28" s="19">
        <f t="shared" si="2"/>
        <v>6.1333333333333329</v>
      </c>
      <c r="P28" s="19" t="str">
        <f t="shared" si="3"/>
        <v/>
      </c>
      <c r="Q28" s="20" t="str">
        <f t="shared" si="4"/>
        <v>x</v>
      </c>
      <c r="R28" s="21">
        <f t="shared" si="5"/>
        <v>6.1333333333333329</v>
      </c>
      <c r="S28" s="17"/>
    </row>
    <row r="29" spans="1:19" s="22" customFormat="1">
      <c r="A29" s="11">
        <v>19</v>
      </c>
      <c r="B29" s="12" t="s">
        <v>58</v>
      </c>
      <c r="C29" s="13" t="s">
        <v>59</v>
      </c>
      <c r="D29" s="14">
        <v>36317</v>
      </c>
      <c r="E29" s="15">
        <v>10</v>
      </c>
      <c r="F29" s="16"/>
      <c r="G29" s="17"/>
      <c r="H29" s="17">
        <v>5</v>
      </c>
      <c r="I29" s="17"/>
      <c r="J29" s="17"/>
      <c r="K29" s="18">
        <f t="shared" si="0"/>
        <v>6.666666666666667</v>
      </c>
      <c r="L29" s="19" t="str">
        <f t="shared" si="1"/>
        <v>x</v>
      </c>
      <c r="M29" s="20">
        <v>6</v>
      </c>
      <c r="N29" s="20"/>
      <c r="O29" s="19">
        <f t="shared" si="2"/>
        <v>6.2666666666666675</v>
      </c>
      <c r="P29" s="19" t="str">
        <f t="shared" si="3"/>
        <v/>
      </c>
      <c r="Q29" s="20" t="str">
        <f t="shared" si="4"/>
        <v>x</v>
      </c>
      <c r="R29" s="21">
        <f t="shared" si="5"/>
        <v>6.2666666666666675</v>
      </c>
      <c r="S29" s="17"/>
    </row>
    <row r="30" spans="1:19" s="22" customFormat="1">
      <c r="A30" s="11"/>
      <c r="B30" s="28"/>
      <c r="C30" s="29"/>
      <c r="D30" s="30"/>
      <c r="E30" s="15"/>
      <c r="F30" s="16"/>
      <c r="G30" s="17"/>
      <c r="H30" s="17"/>
      <c r="I30" s="17"/>
      <c r="J30" s="17"/>
      <c r="K30" s="18"/>
      <c r="L30" s="19"/>
      <c r="M30" s="20"/>
      <c r="N30" s="20"/>
      <c r="O30" s="19" t="str">
        <f t="shared" si="2"/>
        <v/>
      </c>
      <c r="P30" s="19" t="str">
        <f t="shared" si="3"/>
        <v/>
      </c>
      <c r="Q30" s="20" t="str">
        <f t="shared" si="4"/>
        <v/>
      </c>
      <c r="R30" s="21"/>
      <c r="S30" s="17"/>
    </row>
    <row r="31" spans="1:19">
      <c r="B31" s="2" t="s">
        <v>60</v>
      </c>
      <c r="C31" s="26">
        <f>COUNT(A11:A30)</f>
        <v>19</v>
      </c>
    </row>
    <row r="32" spans="1:19">
      <c r="M32" s="43" t="s">
        <v>82</v>
      </c>
      <c r="N32" s="43"/>
      <c r="O32" s="43"/>
      <c r="P32" s="43"/>
      <c r="Q32" s="43"/>
      <c r="R32" s="43"/>
    </row>
    <row r="33" spans="2:18">
      <c r="B33" s="2" t="s">
        <v>61</v>
      </c>
      <c r="E33" s="27" t="s">
        <v>62</v>
      </c>
      <c r="M33" s="39" t="s">
        <v>63</v>
      </c>
      <c r="N33" s="39"/>
      <c r="O33" s="39"/>
      <c r="P33" s="39"/>
      <c r="Q33" s="39"/>
      <c r="R33" s="39"/>
    </row>
    <row r="36" spans="2:18">
      <c r="E36" s="1" t="s">
        <v>75</v>
      </c>
      <c r="O36" s="1" t="s">
        <v>64</v>
      </c>
    </row>
  </sheetData>
  <sheetProtection password="CE28" sheet="1" objects="1" scenarios="1"/>
  <autoFilter ref="A10:S29">
    <filterColumn colId="1" showButton="0"/>
  </autoFilter>
  <mergeCells count="19">
    <mergeCell ref="S9:S10"/>
    <mergeCell ref="M32:R32"/>
    <mergeCell ref="M33:R33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24 O30:Q30">
    <cfRule type="cellIs" dxfId="26" priority="9" operator="lessThan">
      <formula>5</formula>
    </cfRule>
  </conditionalFormatting>
  <conditionalFormatting sqref="M11:N24">
    <cfRule type="cellIs" dxfId="25" priority="8" operator="lessThan">
      <formula>3</formula>
    </cfRule>
  </conditionalFormatting>
  <conditionalFormatting sqref="K11:K29">
    <cfRule type="cellIs" dxfId="24" priority="7" operator="lessThan">
      <formula>3</formula>
    </cfRule>
  </conditionalFormatting>
  <conditionalFormatting sqref="K30">
    <cfRule type="cellIs" dxfId="23" priority="6" operator="lessThan">
      <formula>3</formula>
    </cfRule>
  </conditionalFormatting>
  <conditionalFormatting sqref="M30:N30">
    <cfRule type="cellIs" dxfId="22" priority="5" operator="lessThan">
      <formula>3</formula>
    </cfRule>
  </conditionalFormatting>
  <conditionalFormatting sqref="O25:Q27">
    <cfRule type="cellIs" dxfId="21" priority="4" operator="lessThan">
      <formula>5</formula>
    </cfRule>
  </conditionalFormatting>
  <conditionalFormatting sqref="M25:N27">
    <cfRule type="cellIs" dxfId="20" priority="3" operator="lessThan">
      <formula>3</formula>
    </cfRule>
  </conditionalFormatting>
  <conditionalFormatting sqref="O28:Q29">
    <cfRule type="cellIs" dxfId="19" priority="2" operator="lessThan">
      <formula>5</formula>
    </cfRule>
  </conditionalFormatting>
  <conditionalFormatting sqref="M28:N29">
    <cfRule type="cellIs" dxfId="18" priority="1" operator="lessThan">
      <formula>3</formula>
    </cfRule>
  </conditionalFormatting>
  <pageMargins left="0.45" right="0.45" top="0.2" bottom="0.25" header="0.17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6"/>
  <sheetViews>
    <sheetView topLeftCell="A4" workbookViewId="0">
      <selection activeCell="A35" sqref="A35:XFD3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39" t="s">
        <v>2</v>
      </c>
      <c r="B2" s="39"/>
      <c r="C2" s="39"/>
      <c r="D2" s="39"/>
      <c r="G2" s="39" t="s">
        <v>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18.7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4.25" customHeight="1"/>
    <row r="6" spans="1:19">
      <c r="A6" s="2" t="s">
        <v>65</v>
      </c>
      <c r="D6" s="2" t="s">
        <v>72</v>
      </c>
      <c r="M6" s="2" t="s">
        <v>5</v>
      </c>
      <c r="P6" s="3">
        <v>5</v>
      </c>
      <c r="Q6" s="2" t="s">
        <v>66</v>
      </c>
    </row>
    <row r="7" spans="1:19" ht="26.25" customHeight="1">
      <c r="A7" s="2" t="s">
        <v>6</v>
      </c>
      <c r="D7" s="2" t="s">
        <v>7</v>
      </c>
      <c r="E7" s="1" t="s">
        <v>74</v>
      </c>
      <c r="M7" s="4" t="s">
        <v>70</v>
      </c>
    </row>
    <row r="8" spans="1:19" ht="9" customHeight="1"/>
    <row r="9" spans="1:19">
      <c r="A9" s="31" t="s">
        <v>8</v>
      </c>
      <c r="B9" s="32" t="s">
        <v>9</v>
      </c>
      <c r="C9" s="32"/>
      <c r="D9" s="33" t="s">
        <v>10</v>
      </c>
      <c r="E9" s="35" t="s">
        <v>11</v>
      </c>
      <c r="F9" s="32"/>
      <c r="G9" s="36"/>
      <c r="H9" s="35" t="s">
        <v>12</v>
      </c>
      <c r="I9" s="32"/>
      <c r="J9" s="37"/>
      <c r="K9" s="44" t="s">
        <v>13</v>
      </c>
      <c r="L9" s="44" t="s">
        <v>14</v>
      </c>
      <c r="M9" s="32" t="s">
        <v>15</v>
      </c>
      <c r="N9" s="32"/>
      <c r="O9" s="37" t="s">
        <v>16</v>
      </c>
      <c r="P9" s="46"/>
      <c r="Q9" s="32" t="s">
        <v>17</v>
      </c>
      <c r="R9" s="31" t="s">
        <v>18</v>
      </c>
      <c r="S9" s="41" t="s">
        <v>19</v>
      </c>
    </row>
    <row r="10" spans="1:19">
      <c r="A10" s="32"/>
      <c r="B10" s="32"/>
      <c r="C10" s="32"/>
      <c r="D10" s="34"/>
      <c r="E10" s="5" t="s">
        <v>20</v>
      </c>
      <c r="F10" s="6" t="s">
        <v>21</v>
      </c>
      <c r="G10" s="7" t="s">
        <v>22</v>
      </c>
      <c r="H10" s="5" t="s">
        <v>20</v>
      </c>
      <c r="I10" s="6" t="s">
        <v>21</v>
      </c>
      <c r="J10" s="8" t="s">
        <v>22</v>
      </c>
      <c r="K10" s="42"/>
      <c r="L10" s="45"/>
      <c r="M10" s="9" t="s">
        <v>23</v>
      </c>
      <c r="N10" s="9" t="s">
        <v>24</v>
      </c>
      <c r="O10" s="9" t="s">
        <v>23</v>
      </c>
      <c r="P10" s="10" t="s">
        <v>24</v>
      </c>
      <c r="Q10" s="32"/>
      <c r="R10" s="32"/>
      <c r="S10" s="42"/>
    </row>
    <row r="11" spans="1:19" s="22" customFormat="1">
      <c r="A11" s="11">
        <v>1</v>
      </c>
      <c r="B11" s="12" t="s">
        <v>25</v>
      </c>
      <c r="C11" s="13" t="s">
        <v>26</v>
      </c>
      <c r="D11" s="14">
        <v>36490</v>
      </c>
      <c r="E11" s="15">
        <v>8</v>
      </c>
      <c r="F11" s="16">
        <v>7</v>
      </c>
      <c r="G11" s="17"/>
      <c r="H11" s="17">
        <v>8</v>
      </c>
      <c r="I11" s="17">
        <v>8</v>
      </c>
      <c r="J11" s="17"/>
      <c r="K11" s="18">
        <f>(E11+F11+H11*2+I11*2)/6</f>
        <v>7.833333333333333</v>
      </c>
      <c r="L11" s="19" t="str">
        <f>IF(K11&lt;3,"","x")</f>
        <v>x</v>
      </c>
      <c r="M11" s="20">
        <v>4.5</v>
      </c>
      <c r="N11" s="20"/>
      <c r="O11" s="19">
        <f>IF(M11&lt;&gt;"",(K11*4+M11*6)/10,"")</f>
        <v>5.833333333333333</v>
      </c>
      <c r="P11" s="19" t="str">
        <f>IF(N11&lt;&gt;"",(K11*4+N11*6)/10,"")</f>
        <v/>
      </c>
      <c r="Q11" s="20" t="str">
        <f>IF(L11="x",IF(AND(O11&gt;=5,M11&gt;=3),"x",IF(AND(P11&gt;=5,N11&gt;=3),"x","")),"")</f>
        <v>x</v>
      </c>
      <c r="R11" s="21">
        <f>MAX(O11:P11)</f>
        <v>5.833333333333333</v>
      </c>
      <c r="S11" s="17"/>
    </row>
    <row r="12" spans="1:19" s="22" customFormat="1">
      <c r="A12" s="11">
        <v>2</v>
      </c>
      <c r="B12" s="12" t="s">
        <v>27</v>
      </c>
      <c r="C12" s="13" t="s">
        <v>26</v>
      </c>
      <c r="D12" s="14">
        <v>35555</v>
      </c>
      <c r="E12" s="15"/>
      <c r="F12" s="16"/>
      <c r="G12" s="17"/>
      <c r="H12" s="17"/>
      <c r="I12" s="17"/>
      <c r="J12" s="17"/>
      <c r="K12" s="18">
        <f t="shared" ref="K12:K29" si="0">(E12+F12+H12*2+I12*2)/6</f>
        <v>0</v>
      </c>
      <c r="L12" s="19" t="str">
        <f t="shared" ref="L12:L29" si="1">IF(K12&lt;3,"","x")</f>
        <v/>
      </c>
      <c r="M12" s="20"/>
      <c r="N12" s="20"/>
      <c r="O12" s="19" t="str">
        <f t="shared" ref="O12:O30" si="2">IF(M12&lt;&gt;"",(K12*4+M12*6)/10,"")</f>
        <v/>
      </c>
      <c r="P12" s="19" t="str">
        <f t="shared" ref="P12:P30" si="3">IF(N12&lt;&gt;"",(K12*4+N12*6)/10,"")</f>
        <v/>
      </c>
      <c r="Q12" s="20" t="str">
        <f t="shared" ref="Q12:Q30" si="4">IF(L12="x",IF(AND(O12&gt;=5,M12&gt;=3),"x",IF(AND(P12&gt;=5,N12&gt;=3),"x","")),"")</f>
        <v/>
      </c>
      <c r="R12" s="21">
        <f t="shared" ref="R12:R29" si="5">MAX(O12:P12)</f>
        <v>0</v>
      </c>
      <c r="S12" s="17"/>
    </row>
    <row r="13" spans="1:19" s="22" customFormat="1">
      <c r="A13" s="11">
        <v>3</v>
      </c>
      <c r="B13" s="12" t="s">
        <v>28</v>
      </c>
      <c r="C13" s="13" t="s">
        <v>29</v>
      </c>
      <c r="D13" s="14">
        <v>35350</v>
      </c>
      <c r="E13" s="15"/>
      <c r="F13" s="16"/>
      <c r="G13" s="17"/>
      <c r="H13" s="17"/>
      <c r="I13" s="17"/>
      <c r="J13" s="17"/>
      <c r="K13" s="18">
        <f t="shared" si="0"/>
        <v>0</v>
      </c>
      <c r="L13" s="19" t="str">
        <f t="shared" si="1"/>
        <v/>
      </c>
      <c r="M13" s="20"/>
      <c r="N13" s="20"/>
      <c r="O13" s="19" t="str">
        <f t="shared" si="2"/>
        <v/>
      </c>
      <c r="P13" s="19" t="str">
        <f t="shared" si="3"/>
        <v/>
      </c>
      <c r="Q13" s="20" t="str">
        <f t="shared" si="4"/>
        <v/>
      </c>
      <c r="R13" s="21">
        <f t="shared" si="5"/>
        <v>0</v>
      </c>
      <c r="S13" s="17"/>
    </row>
    <row r="14" spans="1:19" s="22" customFormat="1">
      <c r="A14" s="11">
        <v>4</v>
      </c>
      <c r="B14" s="12" t="s">
        <v>30</v>
      </c>
      <c r="C14" s="13" t="s">
        <v>31</v>
      </c>
      <c r="D14" s="14">
        <v>35619</v>
      </c>
      <c r="E14" s="15"/>
      <c r="F14" s="16"/>
      <c r="G14" s="17"/>
      <c r="H14" s="17"/>
      <c r="I14" s="17"/>
      <c r="J14" s="17"/>
      <c r="K14" s="18">
        <f t="shared" si="0"/>
        <v>0</v>
      </c>
      <c r="L14" s="19" t="str">
        <f t="shared" si="1"/>
        <v/>
      </c>
      <c r="M14" s="20"/>
      <c r="N14" s="20"/>
      <c r="O14" s="19" t="str">
        <f t="shared" si="2"/>
        <v/>
      </c>
      <c r="P14" s="19" t="str">
        <f t="shared" si="3"/>
        <v/>
      </c>
      <c r="Q14" s="20" t="str">
        <f t="shared" si="4"/>
        <v/>
      </c>
      <c r="R14" s="21">
        <f t="shared" si="5"/>
        <v>0</v>
      </c>
      <c r="S14" s="17"/>
    </row>
    <row r="15" spans="1:19" s="22" customFormat="1">
      <c r="A15" s="11">
        <v>5</v>
      </c>
      <c r="B15" s="12" t="s">
        <v>32</v>
      </c>
      <c r="C15" s="13" t="s">
        <v>17</v>
      </c>
      <c r="D15" s="14">
        <v>35457</v>
      </c>
      <c r="E15" s="15">
        <v>7</v>
      </c>
      <c r="F15" s="16">
        <v>5</v>
      </c>
      <c r="G15" s="17"/>
      <c r="H15" s="17">
        <v>5</v>
      </c>
      <c r="I15" s="17">
        <v>6</v>
      </c>
      <c r="J15" s="17"/>
      <c r="K15" s="18">
        <f t="shared" si="0"/>
        <v>5.666666666666667</v>
      </c>
      <c r="L15" s="19" t="str">
        <f t="shared" si="1"/>
        <v>x</v>
      </c>
      <c r="M15" s="20">
        <v>3.8</v>
      </c>
      <c r="N15" s="20"/>
      <c r="O15" s="19">
        <f t="shared" si="2"/>
        <v>4.5466666666666669</v>
      </c>
      <c r="P15" s="19" t="str">
        <f t="shared" si="3"/>
        <v/>
      </c>
      <c r="Q15" s="20" t="str">
        <f t="shared" si="4"/>
        <v/>
      </c>
      <c r="R15" s="21">
        <f t="shared" si="5"/>
        <v>4.5466666666666669</v>
      </c>
      <c r="S15" s="17"/>
    </row>
    <row r="16" spans="1:19" s="22" customFormat="1">
      <c r="A16" s="11">
        <v>6</v>
      </c>
      <c r="B16" s="12" t="s">
        <v>33</v>
      </c>
      <c r="C16" s="13" t="s">
        <v>34</v>
      </c>
      <c r="D16" s="14">
        <v>32606</v>
      </c>
      <c r="E16" s="15">
        <v>7</v>
      </c>
      <c r="F16" s="16">
        <v>7</v>
      </c>
      <c r="G16" s="17"/>
      <c r="H16" s="17">
        <v>7</v>
      </c>
      <c r="I16" s="17">
        <v>8</v>
      </c>
      <c r="J16" s="17"/>
      <c r="K16" s="18">
        <f t="shared" si="0"/>
        <v>7.333333333333333</v>
      </c>
      <c r="L16" s="19" t="str">
        <f t="shared" si="1"/>
        <v>x</v>
      </c>
      <c r="M16" s="20">
        <v>3.8</v>
      </c>
      <c r="N16" s="20"/>
      <c r="O16" s="19">
        <f t="shared" si="2"/>
        <v>5.2133333333333329</v>
      </c>
      <c r="P16" s="19" t="str">
        <f t="shared" si="3"/>
        <v/>
      </c>
      <c r="Q16" s="20" t="str">
        <f t="shared" si="4"/>
        <v>x</v>
      </c>
      <c r="R16" s="21">
        <f t="shared" si="5"/>
        <v>5.2133333333333329</v>
      </c>
      <c r="S16" s="17"/>
    </row>
    <row r="17" spans="1:19" s="22" customFormat="1">
      <c r="A17" s="11">
        <v>7</v>
      </c>
      <c r="B17" s="12" t="s">
        <v>35</v>
      </c>
      <c r="C17" s="13" t="s">
        <v>36</v>
      </c>
      <c r="D17" s="14">
        <v>36293</v>
      </c>
      <c r="E17" s="15">
        <v>7</v>
      </c>
      <c r="F17" s="16">
        <v>5</v>
      </c>
      <c r="G17" s="17"/>
      <c r="H17" s="17">
        <v>5</v>
      </c>
      <c r="I17" s="17">
        <v>5</v>
      </c>
      <c r="J17" s="17"/>
      <c r="K17" s="18">
        <f t="shared" si="0"/>
        <v>5.333333333333333</v>
      </c>
      <c r="L17" s="19" t="str">
        <f t="shared" si="1"/>
        <v>x</v>
      </c>
      <c r="M17" s="20">
        <v>3.8</v>
      </c>
      <c r="N17" s="20"/>
      <c r="O17" s="19">
        <f t="shared" si="2"/>
        <v>4.4133333333333322</v>
      </c>
      <c r="P17" s="19" t="str">
        <f t="shared" si="3"/>
        <v/>
      </c>
      <c r="Q17" s="20" t="str">
        <f t="shared" si="4"/>
        <v/>
      </c>
      <c r="R17" s="21">
        <f t="shared" si="5"/>
        <v>4.4133333333333322</v>
      </c>
      <c r="S17" s="17"/>
    </row>
    <row r="18" spans="1:19" s="22" customFormat="1">
      <c r="A18" s="11">
        <v>8</v>
      </c>
      <c r="B18" s="12" t="s">
        <v>37</v>
      </c>
      <c r="C18" s="13" t="s">
        <v>38</v>
      </c>
      <c r="D18" s="14">
        <v>36480</v>
      </c>
      <c r="E18" s="15">
        <v>5</v>
      </c>
      <c r="F18" s="16">
        <v>5</v>
      </c>
      <c r="G18" s="17"/>
      <c r="H18" s="17">
        <v>6</v>
      </c>
      <c r="I18" s="17">
        <v>6</v>
      </c>
      <c r="J18" s="17"/>
      <c r="K18" s="18">
        <f t="shared" si="0"/>
        <v>5.666666666666667</v>
      </c>
      <c r="L18" s="19" t="str">
        <f t="shared" si="1"/>
        <v>x</v>
      </c>
      <c r="M18" s="20">
        <v>3.8</v>
      </c>
      <c r="N18" s="20"/>
      <c r="O18" s="19">
        <f t="shared" si="2"/>
        <v>4.5466666666666669</v>
      </c>
      <c r="P18" s="19" t="str">
        <f t="shared" si="3"/>
        <v/>
      </c>
      <c r="Q18" s="20" t="str">
        <f t="shared" si="4"/>
        <v/>
      </c>
      <c r="R18" s="21">
        <f t="shared" si="5"/>
        <v>4.5466666666666669</v>
      </c>
      <c r="S18" s="17"/>
    </row>
    <row r="19" spans="1:19" s="22" customFormat="1">
      <c r="A19" s="11">
        <v>9</v>
      </c>
      <c r="B19" s="12" t="s">
        <v>39</v>
      </c>
      <c r="C19" s="13" t="s">
        <v>40</v>
      </c>
      <c r="D19" s="14">
        <v>34935</v>
      </c>
      <c r="E19" s="15">
        <v>6</v>
      </c>
      <c r="F19" s="16">
        <v>5</v>
      </c>
      <c r="G19" s="17"/>
      <c r="H19" s="17">
        <v>6</v>
      </c>
      <c r="I19" s="17">
        <v>5</v>
      </c>
      <c r="J19" s="17"/>
      <c r="K19" s="18">
        <f t="shared" si="0"/>
        <v>5.5</v>
      </c>
      <c r="L19" s="19" t="str">
        <f t="shared" si="1"/>
        <v>x</v>
      </c>
      <c r="M19" s="20">
        <v>0</v>
      </c>
      <c r="N19" s="20"/>
      <c r="O19" s="19">
        <f t="shared" si="2"/>
        <v>2.2000000000000002</v>
      </c>
      <c r="P19" s="19" t="str">
        <f t="shared" si="3"/>
        <v/>
      </c>
      <c r="Q19" s="20" t="str">
        <f t="shared" si="4"/>
        <v/>
      </c>
      <c r="R19" s="21">
        <f t="shared" si="5"/>
        <v>2.2000000000000002</v>
      </c>
      <c r="S19" s="17"/>
    </row>
    <row r="20" spans="1:19" s="22" customFormat="1">
      <c r="A20" s="11">
        <v>10</v>
      </c>
      <c r="B20" s="23" t="s">
        <v>41</v>
      </c>
      <c r="C20" s="24" t="s">
        <v>42</v>
      </c>
      <c r="D20" s="25">
        <v>35926</v>
      </c>
      <c r="E20" s="15">
        <v>5</v>
      </c>
      <c r="F20" s="16">
        <v>5</v>
      </c>
      <c r="G20" s="17"/>
      <c r="H20" s="17">
        <v>6</v>
      </c>
      <c r="I20" s="17">
        <v>7</v>
      </c>
      <c r="J20" s="17"/>
      <c r="K20" s="18">
        <f t="shared" si="0"/>
        <v>6</v>
      </c>
      <c r="L20" s="19" t="str">
        <f t="shared" si="1"/>
        <v>x</v>
      </c>
      <c r="M20" s="20">
        <v>3.8</v>
      </c>
      <c r="N20" s="20"/>
      <c r="O20" s="19">
        <f t="shared" si="2"/>
        <v>4.68</v>
      </c>
      <c r="P20" s="19" t="str">
        <f t="shared" si="3"/>
        <v/>
      </c>
      <c r="Q20" s="20" t="str">
        <f t="shared" si="4"/>
        <v/>
      </c>
      <c r="R20" s="21">
        <f t="shared" si="5"/>
        <v>4.68</v>
      </c>
      <c r="S20" s="17"/>
    </row>
    <row r="21" spans="1:19" s="22" customFormat="1">
      <c r="A21" s="11">
        <v>11</v>
      </c>
      <c r="B21" s="23" t="s">
        <v>43</v>
      </c>
      <c r="C21" s="24" t="s">
        <v>44</v>
      </c>
      <c r="D21" s="25">
        <v>35796</v>
      </c>
      <c r="E21" s="15">
        <v>5</v>
      </c>
      <c r="F21" s="16">
        <v>5</v>
      </c>
      <c r="G21" s="17"/>
      <c r="H21" s="17">
        <v>6</v>
      </c>
      <c r="I21" s="17">
        <v>5</v>
      </c>
      <c r="J21" s="17"/>
      <c r="K21" s="18">
        <f t="shared" si="0"/>
        <v>5.333333333333333</v>
      </c>
      <c r="L21" s="19" t="str">
        <f t="shared" si="1"/>
        <v>x</v>
      </c>
      <c r="M21" s="20">
        <v>4.5</v>
      </c>
      <c r="N21" s="20"/>
      <c r="O21" s="19">
        <f t="shared" si="2"/>
        <v>4.833333333333333</v>
      </c>
      <c r="P21" s="19" t="str">
        <f t="shared" si="3"/>
        <v/>
      </c>
      <c r="Q21" s="20" t="str">
        <f t="shared" si="4"/>
        <v/>
      </c>
      <c r="R21" s="21">
        <f t="shared" si="5"/>
        <v>4.833333333333333</v>
      </c>
      <c r="S21" s="17"/>
    </row>
    <row r="22" spans="1:19" s="22" customFormat="1">
      <c r="A22" s="11">
        <v>12</v>
      </c>
      <c r="B22" s="12" t="s">
        <v>45</v>
      </c>
      <c r="C22" s="13" t="s">
        <v>46</v>
      </c>
      <c r="D22" s="14">
        <v>36273</v>
      </c>
      <c r="E22" s="15">
        <v>7</v>
      </c>
      <c r="F22" s="16">
        <v>6</v>
      </c>
      <c r="G22" s="17"/>
      <c r="H22" s="17">
        <v>7</v>
      </c>
      <c r="I22" s="17">
        <v>7</v>
      </c>
      <c r="J22" s="17"/>
      <c r="K22" s="18">
        <f t="shared" si="0"/>
        <v>6.833333333333333</v>
      </c>
      <c r="L22" s="19" t="str">
        <f t="shared" si="1"/>
        <v>x</v>
      </c>
      <c r="M22" s="20">
        <v>2.9</v>
      </c>
      <c r="N22" s="20"/>
      <c r="O22" s="19">
        <f t="shared" si="2"/>
        <v>4.4733333333333336</v>
      </c>
      <c r="P22" s="19" t="str">
        <f t="shared" si="3"/>
        <v/>
      </c>
      <c r="Q22" s="20" t="str">
        <f t="shared" si="4"/>
        <v/>
      </c>
      <c r="R22" s="21">
        <f t="shared" si="5"/>
        <v>4.4733333333333336</v>
      </c>
      <c r="S22" s="17"/>
    </row>
    <row r="23" spans="1:19" s="22" customFormat="1">
      <c r="A23" s="11">
        <v>13</v>
      </c>
      <c r="B23" s="12" t="s">
        <v>47</v>
      </c>
      <c r="C23" s="13" t="s">
        <v>48</v>
      </c>
      <c r="D23" s="14">
        <v>36437</v>
      </c>
      <c r="E23" s="15">
        <v>7</v>
      </c>
      <c r="F23" s="16">
        <v>6</v>
      </c>
      <c r="G23" s="17"/>
      <c r="H23" s="17">
        <v>6</v>
      </c>
      <c r="I23" s="17">
        <v>6</v>
      </c>
      <c r="J23" s="17"/>
      <c r="K23" s="18">
        <f t="shared" si="0"/>
        <v>6.166666666666667</v>
      </c>
      <c r="L23" s="19" t="str">
        <f t="shared" si="1"/>
        <v>x</v>
      </c>
      <c r="M23" s="20">
        <v>3.1</v>
      </c>
      <c r="N23" s="20"/>
      <c r="O23" s="19">
        <f t="shared" si="2"/>
        <v>4.3266666666666662</v>
      </c>
      <c r="P23" s="19" t="str">
        <f t="shared" si="3"/>
        <v/>
      </c>
      <c r="Q23" s="20" t="str">
        <f t="shared" si="4"/>
        <v/>
      </c>
      <c r="R23" s="21">
        <f t="shared" si="5"/>
        <v>4.3266666666666662</v>
      </c>
      <c r="S23" s="17"/>
    </row>
    <row r="24" spans="1:19" s="22" customFormat="1">
      <c r="A24" s="11">
        <v>14</v>
      </c>
      <c r="B24" s="12" t="s">
        <v>28</v>
      </c>
      <c r="C24" s="13" t="s">
        <v>49</v>
      </c>
      <c r="D24" s="14">
        <v>35022</v>
      </c>
      <c r="E24" s="15">
        <v>8</v>
      </c>
      <c r="F24" s="16">
        <v>7</v>
      </c>
      <c r="G24" s="17"/>
      <c r="H24" s="17">
        <v>8</v>
      </c>
      <c r="I24" s="17">
        <v>8</v>
      </c>
      <c r="J24" s="17"/>
      <c r="K24" s="18">
        <f t="shared" si="0"/>
        <v>7.833333333333333</v>
      </c>
      <c r="L24" s="19" t="str">
        <f t="shared" si="1"/>
        <v>x</v>
      </c>
      <c r="M24" s="20">
        <v>3.8</v>
      </c>
      <c r="N24" s="20"/>
      <c r="O24" s="19">
        <f t="shared" si="2"/>
        <v>5.4133333333333322</v>
      </c>
      <c r="P24" s="19" t="str">
        <f t="shared" si="3"/>
        <v/>
      </c>
      <c r="Q24" s="20" t="str">
        <f t="shared" si="4"/>
        <v>x</v>
      </c>
      <c r="R24" s="21">
        <f t="shared" si="5"/>
        <v>5.4133333333333322</v>
      </c>
      <c r="S24" s="17"/>
    </row>
    <row r="25" spans="1:19" s="22" customFormat="1">
      <c r="A25" s="11">
        <v>15</v>
      </c>
      <c r="B25" s="12" t="s">
        <v>50</v>
      </c>
      <c r="C25" s="13" t="s">
        <v>51</v>
      </c>
      <c r="D25" s="14">
        <v>34813</v>
      </c>
      <c r="E25" s="15">
        <v>5</v>
      </c>
      <c r="F25" s="16">
        <v>5</v>
      </c>
      <c r="G25" s="17"/>
      <c r="H25" s="17">
        <v>5</v>
      </c>
      <c r="I25" s="17">
        <v>6</v>
      </c>
      <c r="J25" s="17"/>
      <c r="K25" s="18">
        <f t="shared" si="0"/>
        <v>5.333333333333333</v>
      </c>
      <c r="L25" s="19" t="str">
        <f t="shared" si="1"/>
        <v>x</v>
      </c>
      <c r="M25" s="20">
        <v>4.3</v>
      </c>
      <c r="N25" s="20"/>
      <c r="O25" s="19">
        <f t="shared" si="2"/>
        <v>4.7133333333333329</v>
      </c>
      <c r="P25" s="19" t="str">
        <f t="shared" si="3"/>
        <v/>
      </c>
      <c r="Q25" s="20" t="str">
        <f t="shared" si="4"/>
        <v/>
      </c>
      <c r="R25" s="21">
        <f t="shared" si="5"/>
        <v>4.7133333333333329</v>
      </c>
      <c r="S25" s="17"/>
    </row>
    <row r="26" spans="1:19" s="22" customFormat="1">
      <c r="A26" s="11">
        <v>16</v>
      </c>
      <c r="B26" s="12" t="s">
        <v>52</v>
      </c>
      <c r="C26" s="13" t="s">
        <v>53</v>
      </c>
      <c r="D26" s="14">
        <v>36339</v>
      </c>
      <c r="E26" s="15">
        <v>5</v>
      </c>
      <c r="F26" s="16">
        <v>6</v>
      </c>
      <c r="G26" s="17"/>
      <c r="H26" s="17">
        <v>7</v>
      </c>
      <c r="I26" s="17">
        <v>7</v>
      </c>
      <c r="J26" s="17"/>
      <c r="K26" s="18">
        <f t="shared" si="0"/>
        <v>6.5</v>
      </c>
      <c r="L26" s="19" t="str">
        <f t="shared" si="1"/>
        <v>x</v>
      </c>
      <c r="M26" s="20">
        <v>1.9</v>
      </c>
      <c r="N26" s="20"/>
      <c r="O26" s="19">
        <f t="shared" si="2"/>
        <v>3.7399999999999998</v>
      </c>
      <c r="P26" s="19" t="str">
        <f t="shared" si="3"/>
        <v/>
      </c>
      <c r="Q26" s="20" t="str">
        <f t="shared" si="4"/>
        <v/>
      </c>
      <c r="R26" s="21">
        <f t="shared" si="5"/>
        <v>3.7399999999999998</v>
      </c>
      <c r="S26" s="17"/>
    </row>
    <row r="27" spans="1:19" s="22" customFormat="1">
      <c r="A27" s="11">
        <v>17</v>
      </c>
      <c r="B27" s="12" t="s">
        <v>54</v>
      </c>
      <c r="C27" s="13" t="s">
        <v>55</v>
      </c>
      <c r="D27" s="14">
        <v>35679</v>
      </c>
      <c r="E27" s="15">
        <v>6</v>
      </c>
      <c r="F27" s="16">
        <v>6</v>
      </c>
      <c r="G27" s="17"/>
      <c r="H27" s="17">
        <v>7</v>
      </c>
      <c r="I27" s="17">
        <v>6</v>
      </c>
      <c r="J27" s="17"/>
      <c r="K27" s="18">
        <f t="shared" si="0"/>
        <v>6.333333333333333</v>
      </c>
      <c r="L27" s="19" t="str">
        <f t="shared" si="1"/>
        <v>x</v>
      </c>
      <c r="M27" s="20">
        <v>1.9</v>
      </c>
      <c r="N27" s="20"/>
      <c r="O27" s="19">
        <f t="shared" si="2"/>
        <v>3.6733333333333333</v>
      </c>
      <c r="P27" s="19" t="str">
        <f t="shared" si="3"/>
        <v/>
      </c>
      <c r="Q27" s="20" t="str">
        <f t="shared" si="4"/>
        <v/>
      </c>
      <c r="R27" s="21">
        <f t="shared" si="5"/>
        <v>3.6733333333333333</v>
      </c>
      <c r="S27" s="17"/>
    </row>
    <row r="28" spans="1:19" s="22" customFormat="1">
      <c r="A28" s="11">
        <v>18</v>
      </c>
      <c r="B28" s="12" t="s">
        <v>56</v>
      </c>
      <c r="C28" s="13" t="s">
        <v>57</v>
      </c>
      <c r="D28" s="14">
        <v>35872</v>
      </c>
      <c r="E28" s="15">
        <v>7</v>
      </c>
      <c r="F28" s="16">
        <v>5</v>
      </c>
      <c r="G28" s="17"/>
      <c r="H28" s="17">
        <v>6</v>
      </c>
      <c r="I28" s="17">
        <v>5</v>
      </c>
      <c r="J28" s="17"/>
      <c r="K28" s="18">
        <f t="shared" si="0"/>
        <v>5.666666666666667</v>
      </c>
      <c r="L28" s="19" t="str">
        <f t="shared" si="1"/>
        <v>x</v>
      </c>
      <c r="M28" s="20">
        <v>2.4</v>
      </c>
      <c r="N28" s="20"/>
      <c r="O28" s="19">
        <f t="shared" si="2"/>
        <v>3.7066666666666661</v>
      </c>
      <c r="P28" s="19" t="str">
        <f t="shared" si="3"/>
        <v/>
      </c>
      <c r="Q28" s="20" t="str">
        <f t="shared" si="4"/>
        <v/>
      </c>
      <c r="R28" s="21">
        <f t="shared" si="5"/>
        <v>3.7066666666666661</v>
      </c>
      <c r="S28" s="17"/>
    </row>
    <row r="29" spans="1:19" s="22" customFormat="1">
      <c r="A29" s="11">
        <v>19</v>
      </c>
      <c r="B29" s="12" t="s">
        <v>58</v>
      </c>
      <c r="C29" s="13" t="s">
        <v>59</v>
      </c>
      <c r="D29" s="14">
        <v>36317</v>
      </c>
      <c r="E29" s="15">
        <v>7</v>
      </c>
      <c r="F29" s="16">
        <v>6</v>
      </c>
      <c r="G29" s="17"/>
      <c r="H29" s="17">
        <v>7</v>
      </c>
      <c r="I29" s="17">
        <v>7</v>
      </c>
      <c r="J29" s="17"/>
      <c r="K29" s="18">
        <f t="shared" si="0"/>
        <v>6.833333333333333</v>
      </c>
      <c r="L29" s="19" t="str">
        <f t="shared" si="1"/>
        <v>x</v>
      </c>
      <c r="M29" s="20">
        <v>3.6</v>
      </c>
      <c r="N29" s="20"/>
      <c r="O29" s="19">
        <f t="shared" si="2"/>
        <v>4.8933333333333335</v>
      </c>
      <c r="P29" s="19" t="str">
        <f t="shared" si="3"/>
        <v/>
      </c>
      <c r="Q29" s="20" t="str">
        <f t="shared" si="4"/>
        <v/>
      </c>
      <c r="R29" s="21">
        <f t="shared" si="5"/>
        <v>4.8933333333333335</v>
      </c>
      <c r="S29" s="17"/>
    </row>
    <row r="30" spans="1:19" s="22" customFormat="1">
      <c r="A30" s="11"/>
      <c r="B30" s="28"/>
      <c r="C30" s="29"/>
      <c r="D30" s="30"/>
      <c r="E30" s="15"/>
      <c r="F30" s="16"/>
      <c r="G30" s="17"/>
      <c r="H30" s="17"/>
      <c r="I30" s="17"/>
      <c r="J30" s="17"/>
      <c r="K30" s="18"/>
      <c r="L30" s="19"/>
      <c r="M30" s="20"/>
      <c r="N30" s="20"/>
      <c r="O30" s="19" t="str">
        <f t="shared" si="2"/>
        <v/>
      </c>
      <c r="P30" s="19" t="str">
        <f t="shared" si="3"/>
        <v/>
      </c>
      <c r="Q30" s="20" t="str">
        <f t="shared" si="4"/>
        <v/>
      </c>
      <c r="R30" s="21"/>
      <c r="S30" s="17"/>
    </row>
    <row r="31" spans="1:19">
      <c r="B31" s="2" t="s">
        <v>60</v>
      </c>
      <c r="C31" s="26">
        <f>COUNT(A11:A30)</f>
        <v>19</v>
      </c>
    </row>
    <row r="32" spans="1:19">
      <c r="M32" s="43" t="s">
        <v>81</v>
      </c>
      <c r="N32" s="43"/>
      <c r="O32" s="43"/>
      <c r="P32" s="43"/>
      <c r="Q32" s="43"/>
      <c r="R32" s="43"/>
    </row>
    <row r="33" spans="2:18">
      <c r="B33" s="2" t="s">
        <v>61</v>
      </c>
      <c r="E33" s="27" t="s">
        <v>62</v>
      </c>
      <c r="M33" s="39" t="s">
        <v>63</v>
      </c>
      <c r="N33" s="39"/>
      <c r="O33" s="39"/>
      <c r="P33" s="39"/>
      <c r="Q33" s="39"/>
      <c r="R33" s="39"/>
    </row>
    <row r="36" spans="2:18">
      <c r="E36" s="1" t="s">
        <v>73</v>
      </c>
      <c r="O36" s="1" t="s">
        <v>64</v>
      </c>
    </row>
  </sheetData>
  <sheetProtection password="CE28" sheet="1" objects="1" scenarios="1"/>
  <autoFilter ref="A10:S33">
    <filterColumn colId="1" showButton="0"/>
  </autoFilter>
  <mergeCells count="19">
    <mergeCell ref="S9:S10"/>
    <mergeCell ref="M32:R32"/>
    <mergeCell ref="M33:R33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24 O30:Q30">
    <cfRule type="cellIs" dxfId="17" priority="9" operator="lessThan">
      <formula>5</formula>
    </cfRule>
  </conditionalFormatting>
  <conditionalFormatting sqref="M11:N24">
    <cfRule type="cellIs" dxfId="16" priority="8" operator="lessThan">
      <formula>3</formula>
    </cfRule>
  </conditionalFormatting>
  <conditionalFormatting sqref="K11:K29">
    <cfRule type="cellIs" dxfId="15" priority="7" operator="lessThan">
      <formula>3</formula>
    </cfRule>
  </conditionalFormatting>
  <conditionalFormatting sqref="K30">
    <cfRule type="cellIs" dxfId="14" priority="6" operator="lessThan">
      <formula>3</formula>
    </cfRule>
  </conditionalFormatting>
  <conditionalFormatting sqref="M30:N30">
    <cfRule type="cellIs" dxfId="13" priority="5" operator="lessThan">
      <formula>3</formula>
    </cfRule>
  </conditionalFormatting>
  <conditionalFormatting sqref="O25:Q27">
    <cfRule type="cellIs" dxfId="12" priority="4" operator="lessThan">
      <formula>5</formula>
    </cfRule>
  </conditionalFormatting>
  <conditionalFormatting sqref="M25:N27">
    <cfRule type="cellIs" dxfId="11" priority="3" operator="lessThan">
      <formula>3</formula>
    </cfRule>
  </conditionalFormatting>
  <conditionalFormatting sqref="O28:Q29">
    <cfRule type="cellIs" dxfId="10" priority="2" operator="lessThan">
      <formula>5</formula>
    </cfRule>
  </conditionalFormatting>
  <conditionalFormatting sqref="M28:N29">
    <cfRule type="cellIs" dxfId="9" priority="1" operator="lessThan">
      <formula>3</formula>
    </cfRule>
  </conditionalFormatting>
  <pageMargins left="0.45" right="0.45" top="0.2" bottom="0.25" header="0.17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6"/>
  <sheetViews>
    <sheetView workbookViewId="0">
      <selection activeCell="A36" sqref="A36:XFD36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39" t="s">
        <v>2</v>
      </c>
      <c r="B2" s="39"/>
      <c r="C2" s="39"/>
      <c r="D2" s="39"/>
      <c r="G2" s="39" t="s">
        <v>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18.7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>
      <c r="A6" s="2" t="s">
        <v>65</v>
      </c>
      <c r="D6" s="2" t="s">
        <v>72</v>
      </c>
      <c r="M6" s="2" t="s">
        <v>5</v>
      </c>
      <c r="P6" s="3">
        <v>4</v>
      </c>
      <c r="Q6" s="2" t="s">
        <v>66</v>
      </c>
    </row>
    <row r="7" spans="1:19" ht="24" customHeight="1">
      <c r="A7" s="2" t="s">
        <v>6</v>
      </c>
      <c r="D7" s="2" t="s">
        <v>7</v>
      </c>
      <c r="E7" s="1" t="s">
        <v>67</v>
      </c>
      <c r="M7" s="4" t="s">
        <v>71</v>
      </c>
    </row>
    <row r="8" spans="1:19" ht="8.25" customHeight="1"/>
    <row r="9" spans="1:19">
      <c r="A9" s="31" t="s">
        <v>8</v>
      </c>
      <c r="B9" s="32" t="s">
        <v>9</v>
      </c>
      <c r="C9" s="32"/>
      <c r="D9" s="33" t="s">
        <v>10</v>
      </c>
      <c r="E9" s="35" t="s">
        <v>11</v>
      </c>
      <c r="F9" s="32"/>
      <c r="G9" s="36"/>
      <c r="H9" s="35" t="s">
        <v>12</v>
      </c>
      <c r="I9" s="32"/>
      <c r="J9" s="37"/>
      <c r="K9" s="44" t="s">
        <v>13</v>
      </c>
      <c r="L9" s="44" t="s">
        <v>14</v>
      </c>
      <c r="M9" s="32" t="s">
        <v>15</v>
      </c>
      <c r="N9" s="32"/>
      <c r="O9" s="37" t="s">
        <v>16</v>
      </c>
      <c r="P9" s="46"/>
      <c r="Q9" s="32" t="s">
        <v>17</v>
      </c>
      <c r="R9" s="31" t="s">
        <v>18</v>
      </c>
      <c r="S9" s="41" t="s">
        <v>19</v>
      </c>
    </row>
    <row r="10" spans="1:19">
      <c r="A10" s="32"/>
      <c r="B10" s="32"/>
      <c r="C10" s="32"/>
      <c r="D10" s="34"/>
      <c r="E10" s="5" t="s">
        <v>20</v>
      </c>
      <c r="F10" s="6" t="s">
        <v>21</v>
      </c>
      <c r="G10" s="7" t="s">
        <v>22</v>
      </c>
      <c r="H10" s="5" t="s">
        <v>20</v>
      </c>
      <c r="I10" s="6" t="s">
        <v>21</v>
      </c>
      <c r="J10" s="8" t="s">
        <v>22</v>
      </c>
      <c r="K10" s="42"/>
      <c r="L10" s="45"/>
      <c r="M10" s="9" t="s">
        <v>23</v>
      </c>
      <c r="N10" s="9" t="s">
        <v>24</v>
      </c>
      <c r="O10" s="9" t="s">
        <v>23</v>
      </c>
      <c r="P10" s="10" t="s">
        <v>24</v>
      </c>
      <c r="Q10" s="32"/>
      <c r="R10" s="32"/>
      <c r="S10" s="42"/>
    </row>
    <row r="11" spans="1:19" s="22" customFormat="1">
      <c r="A11" s="11">
        <v>1</v>
      </c>
      <c r="B11" s="12" t="s">
        <v>25</v>
      </c>
      <c r="C11" s="13" t="s">
        <v>26</v>
      </c>
      <c r="D11" s="14">
        <v>36490</v>
      </c>
      <c r="E11" s="15">
        <v>9.5</v>
      </c>
      <c r="F11" s="16">
        <v>9.5</v>
      </c>
      <c r="G11" s="17"/>
      <c r="H11" s="17">
        <v>9.5</v>
      </c>
      <c r="I11" s="17"/>
      <c r="J11" s="17"/>
      <c r="K11" s="18">
        <f>(E11+F11+H11*2)/4</f>
        <v>9.5</v>
      </c>
      <c r="L11" s="19" t="str">
        <f>IF(K11&lt;3,"","x")</f>
        <v>x</v>
      </c>
      <c r="M11" s="20">
        <v>5.5</v>
      </c>
      <c r="N11" s="20"/>
      <c r="O11" s="19">
        <f>IF(M11&lt;&gt;"",(K11*4+M11*6)/10,"")</f>
        <v>7.1</v>
      </c>
      <c r="P11" s="19" t="str">
        <f>IF(N11&lt;&gt;"",(K11*4+N11*6)/10,"")</f>
        <v/>
      </c>
      <c r="Q11" s="20" t="str">
        <f>IF(L11="x",IF(AND(O11&gt;=5,M11&gt;=3),"x",IF(AND(P11&gt;=5,N11&gt;=3),"x","")),"")</f>
        <v>x</v>
      </c>
      <c r="R11" s="21">
        <f>MAX(O11:P11)</f>
        <v>7.1</v>
      </c>
      <c r="S11" s="17"/>
    </row>
    <row r="12" spans="1:19" s="22" customFormat="1">
      <c r="A12" s="11">
        <v>2</v>
      </c>
      <c r="B12" s="12" t="s">
        <v>27</v>
      </c>
      <c r="C12" s="13" t="s">
        <v>26</v>
      </c>
      <c r="D12" s="14">
        <v>35555</v>
      </c>
      <c r="E12" s="15">
        <v>7.5</v>
      </c>
      <c r="F12" s="16">
        <v>6</v>
      </c>
      <c r="G12" s="17"/>
      <c r="H12" s="17">
        <v>6</v>
      </c>
      <c r="I12" s="17"/>
      <c r="J12" s="17"/>
      <c r="K12" s="18">
        <f t="shared" ref="K12:K29" si="0">(E12+F12+H12*2)/4</f>
        <v>6.375</v>
      </c>
      <c r="L12" s="19" t="str">
        <f t="shared" ref="L12:L29" si="1">IF(K12&lt;3,"","x")</f>
        <v>x</v>
      </c>
      <c r="M12" s="20">
        <v>0</v>
      </c>
      <c r="N12" s="20"/>
      <c r="O12" s="19">
        <f t="shared" ref="O12:O30" si="2">IF(M12&lt;&gt;"",(K12*4+M12*6)/10,"")</f>
        <v>2.5499999999999998</v>
      </c>
      <c r="P12" s="19" t="str">
        <f t="shared" ref="P12:P30" si="3">IF(N12&lt;&gt;"",(K12*4+N12*6)/10,"")</f>
        <v/>
      </c>
      <c r="Q12" s="20" t="str">
        <f t="shared" ref="Q12:Q30" si="4">IF(L12="x",IF(AND(O12&gt;=5,M12&gt;=3),"x",IF(AND(P12&gt;=5,N12&gt;=3),"x","")),"")</f>
        <v/>
      </c>
      <c r="R12" s="21">
        <f t="shared" ref="R12:R29" si="5">MAX(O12:P12)</f>
        <v>2.5499999999999998</v>
      </c>
      <c r="S12" s="17"/>
    </row>
    <row r="13" spans="1:19" s="22" customFormat="1">
      <c r="A13" s="11">
        <v>3</v>
      </c>
      <c r="B13" s="12" t="s">
        <v>28</v>
      </c>
      <c r="C13" s="13" t="s">
        <v>29</v>
      </c>
      <c r="D13" s="14">
        <v>35350</v>
      </c>
      <c r="E13" s="15"/>
      <c r="F13" s="16"/>
      <c r="G13" s="17"/>
      <c r="H13" s="17"/>
      <c r="I13" s="17"/>
      <c r="J13" s="17"/>
      <c r="K13" s="18">
        <f t="shared" si="0"/>
        <v>0</v>
      </c>
      <c r="L13" s="19" t="str">
        <f t="shared" si="1"/>
        <v/>
      </c>
      <c r="M13" s="20"/>
      <c r="N13" s="20"/>
      <c r="O13" s="19" t="str">
        <f t="shared" si="2"/>
        <v/>
      </c>
      <c r="P13" s="19" t="str">
        <f t="shared" si="3"/>
        <v/>
      </c>
      <c r="Q13" s="20" t="str">
        <f t="shared" si="4"/>
        <v/>
      </c>
      <c r="R13" s="21">
        <f t="shared" si="5"/>
        <v>0</v>
      </c>
      <c r="S13" s="17"/>
    </row>
    <row r="14" spans="1:19" s="22" customFormat="1">
      <c r="A14" s="11">
        <v>4</v>
      </c>
      <c r="B14" s="12" t="s">
        <v>30</v>
      </c>
      <c r="C14" s="13" t="s">
        <v>31</v>
      </c>
      <c r="D14" s="14">
        <v>35619</v>
      </c>
      <c r="E14" s="15">
        <v>6</v>
      </c>
      <c r="F14" s="16">
        <v>6</v>
      </c>
      <c r="G14" s="17"/>
      <c r="H14" s="17">
        <v>7</v>
      </c>
      <c r="I14" s="17"/>
      <c r="J14" s="17"/>
      <c r="K14" s="18">
        <f t="shared" si="0"/>
        <v>6.5</v>
      </c>
      <c r="L14" s="19" t="str">
        <f t="shared" si="1"/>
        <v>x</v>
      </c>
      <c r="M14" s="20">
        <v>0</v>
      </c>
      <c r="N14" s="20"/>
      <c r="O14" s="19">
        <f t="shared" si="2"/>
        <v>2.6</v>
      </c>
      <c r="P14" s="19" t="str">
        <f t="shared" si="3"/>
        <v/>
      </c>
      <c r="Q14" s="20" t="str">
        <f t="shared" si="4"/>
        <v/>
      </c>
      <c r="R14" s="21">
        <f t="shared" si="5"/>
        <v>2.6</v>
      </c>
      <c r="S14" s="17"/>
    </row>
    <row r="15" spans="1:19" s="22" customFormat="1">
      <c r="A15" s="11">
        <v>5</v>
      </c>
      <c r="B15" s="12" t="s">
        <v>32</v>
      </c>
      <c r="C15" s="13" t="s">
        <v>17</v>
      </c>
      <c r="D15" s="14">
        <v>35457</v>
      </c>
      <c r="E15" s="15">
        <v>6</v>
      </c>
      <c r="F15" s="16">
        <v>6.5</v>
      </c>
      <c r="G15" s="17"/>
      <c r="H15" s="17">
        <v>7</v>
      </c>
      <c r="I15" s="17"/>
      <c r="J15" s="17"/>
      <c r="K15" s="18">
        <f t="shared" si="0"/>
        <v>6.625</v>
      </c>
      <c r="L15" s="19" t="str">
        <f t="shared" si="1"/>
        <v>x</v>
      </c>
      <c r="M15" s="20">
        <v>4</v>
      </c>
      <c r="N15" s="20"/>
      <c r="O15" s="19">
        <f t="shared" si="2"/>
        <v>5.05</v>
      </c>
      <c r="P15" s="19" t="str">
        <f t="shared" si="3"/>
        <v/>
      </c>
      <c r="Q15" s="20" t="str">
        <f t="shared" si="4"/>
        <v>x</v>
      </c>
      <c r="R15" s="21">
        <f t="shared" si="5"/>
        <v>5.05</v>
      </c>
      <c r="S15" s="17"/>
    </row>
    <row r="16" spans="1:19" s="22" customFormat="1">
      <c r="A16" s="11">
        <v>6</v>
      </c>
      <c r="B16" s="12" t="s">
        <v>33</v>
      </c>
      <c r="C16" s="13" t="s">
        <v>34</v>
      </c>
      <c r="D16" s="14">
        <v>32606</v>
      </c>
      <c r="E16" s="15">
        <v>9</v>
      </c>
      <c r="F16" s="16">
        <v>9</v>
      </c>
      <c r="G16" s="17"/>
      <c r="H16" s="17">
        <v>9</v>
      </c>
      <c r="I16" s="17"/>
      <c r="J16" s="17"/>
      <c r="K16" s="18">
        <f t="shared" si="0"/>
        <v>9</v>
      </c>
      <c r="L16" s="19" t="str">
        <f t="shared" si="1"/>
        <v>x</v>
      </c>
      <c r="M16" s="20">
        <v>4.5</v>
      </c>
      <c r="N16" s="20"/>
      <c r="O16" s="19">
        <f t="shared" si="2"/>
        <v>6.3</v>
      </c>
      <c r="P16" s="19" t="str">
        <f t="shared" si="3"/>
        <v/>
      </c>
      <c r="Q16" s="20" t="str">
        <f t="shared" si="4"/>
        <v>x</v>
      </c>
      <c r="R16" s="21">
        <f t="shared" si="5"/>
        <v>6.3</v>
      </c>
      <c r="S16" s="17"/>
    </row>
    <row r="17" spans="1:19" s="22" customFormat="1">
      <c r="A17" s="11">
        <v>7</v>
      </c>
      <c r="B17" s="12" t="s">
        <v>35</v>
      </c>
      <c r="C17" s="13" t="s">
        <v>36</v>
      </c>
      <c r="D17" s="14">
        <v>36293</v>
      </c>
      <c r="E17" s="15">
        <v>6</v>
      </c>
      <c r="F17" s="16">
        <v>7</v>
      </c>
      <c r="G17" s="17"/>
      <c r="H17" s="17">
        <v>7</v>
      </c>
      <c r="I17" s="17"/>
      <c r="J17" s="17"/>
      <c r="K17" s="18">
        <f t="shared" si="0"/>
        <v>6.75</v>
      </c>
      <c r="L17" s="19" t="str">
        <f t="shared" si="1"/>
        <v>x</v>
      </c>
      <c r="M17" s="20">
        <v>5.7</v>
      </c>
      <c r="N17" s="20"/>
      <c r="O17" s="19">
        <f t="shared" si="2"/>
        <v>6.12</v>
      </c>
      <c r="P17" s="19" t="str">
        <f t="shared" si="3"/>
        <v/>
      </c>
      <c r="Q17" s="20" t="str">
        <f t="shared" si="4"/>
        <v>x</v>
      </c>
      <c r="R17" s="21">
        <f t="shared" si="5"/>
        <v>6.12</v>
      </c>
      <c r="S17" s="17"/>
    </row>
    <row r="18" spans="1:19" s="22" customFormat="1">
      <c r="A18" s="11">
        <v>8</v>
      </c>
      <c r="B18" s="12" t="s">
        <v>37</v>
      </c>
      <c r="C18" s="13" t="s">
        <v>38</v>
      </c>
      <c r="D18" s="14">
        <v>36480</v>
      </c>
      <c r="E18" s="15">
        <v>9</v>
      </c>
      <c r="F18" s="16">
        <v>9</v>
      </c>
      <c r="G18" s="17"/>
      <c r="H18" s="17">
        <v>9.5</v>
      </c>
      <c r="I18" s="17"/>
      <c r="J18" s="17"/>
      <c r="K18" s="18">
        <f t="shared" si="0"/>
        <v>9.25</v>
      </c>
      <c r="L18" s="19" t="str">
        <f t="shared" si="1"/>
        <v>x</v>
      </c>
      <c r="M18" s="20">
        <v>5.7</v>
      </c>
      <c r="N18" s="20"/>
      <c r="O18" s="19">
        <f t="shared" si="2"/>
        <v>7.12</v>
      </c>
      <c r="P18" s="19" t="str">
        <f t="shared" si="3"/>
        <v/>
      </c>
      <c r="Q18" s="20" t="str">
        <f t="shared" si="4"/>
        <v>x</v>
      </c>
      <c r="R18" s="21">
        <f t="shared" si="5"/>
        <v>7.12</v>
      </c>
      <c r="S18" s="17"/>
    </row>
    <row r="19" spans="1:19" s="22" customFormat="1">
      <c r="A19" s="11">
        <v>9</v>
      </c>
      <c r="B19" s="12" t="s">
        <v>39</v>
      </c>
      <c r="C19" s="13" t="s">
        <v>40</v>
      </c>
      <c r="D19" s="14">
        <v>34935</v>
      </c>
      <c r="E19" s="15">
        <v>5</v>
      </c>
      <c r="F19" s="16">
        <v>6</v>
      </c>
      <c r="G19" s="17"/>
      <c r="H19" s="17">
        <v>6</v>
      </c>
      <c r="I19" s="17"/>
      <c r="J19" s="17"/>
      <c r="K19" s="18">
        <f t="shared" si="0"/>
        <v>5.75</v>
      </c>
      <c r="L19" s="19" t="str">
        <f t="shared" si="1"/>
        <v>x</v>
      </c>
      <c r="M19" s="20">
        <v>0</v>
      </c>
      <c r="N19" s="20"/>
      <c r="O19" s="19">
        <f t="shared" si="2"/>
        <v>2.2999999999999998</v>
      </c>
      <c r="P19" s="19" t="str">
        <f t="shared" si="3"/>
        <v/>
      </c>
      <c r="Q19" s="20" t="str">
        <f t="shared" si="4"/>
        <v/>
      </c>
      <c r="R19" s="21">
        <f t="shared" si="5"/>
        <v>2.2999999999999998</v>
      </c>
      <c r="S19" s="17"/>
    </row>
    <row r="20" spans="1:19" s="22" customFormat="1">
      <c r="A20" s="11">
        <v>10</v>
      </c>
      <c r="B20" s="23" t="s">
        <v>41</v>
      </c>
      <c r="C20" s="24" t="s">
        <v>42</v>
      </c>
      <c r="D20" s="25">
        <v>35926</v>
      </c>
      <c r="E20" s="15">
        <v>7</v>
      </c>
      <c r="F20" s="16">
        <v>8</v>
      </c>
      <c r="G20" s="17"/>
      <c r="H20" s="17">
        <v>7.5</v>
      </c>
      <c r="I20" s="17"/>
      <c r="J20" s="17"/>
      <c r="K20" s="18">
        <f t="shared" si="0"/>
        <v>7.5</v>
      </c>
      <c r="L20" s="19" t="str">
        <f t="shared" si="1"/>
        <v>x</v>
      </c>
      <c r="M20" s="20">
        <v>5.2</v>
      </c>
      <c r="N20" s="20"/>
      <c r="O20" s="19">
        <f t="shared" si="2"/>
        <v>6.12</v>
      </c>
      <c r="P20" s="19" t="str">
        <f t="shared" si="3"/>
        <v/>
      </c>
      <c r="Q20" s="20" t="str">
        <f t="shared" si="4"/>
        <v>x</v>
      </c>
      <c r="R20" s="21">
        <f t="shared" si="5"/>
        <v>6.12</v>
      </c>
      <c r="S20" s="17"/>
    </row>
    <row r="21" spans="1:19" s="22" customFormat="1">
      <c r="A21" s="11">
        <v>11</v>
      </c>
      <c r="B21" s="23" t="s">
        <v>43</v>
      </c>
      <c r="C21" s="24" t="s">
        <v>44</v>
      </c>
      <c r="D21" s="25">
        <v>35796</v>
      </c>
      <c r="E21" s="15">
        <v>7</v>
      </c>
      <c r="F21" s="16">
        <v>6.5</v>
      </c>
      <c r="G21" s="17"/>
      <c r="H21" s="17">
        <v>7.5</v>
      </c>
      <c r="I21" s="17"/>
      <c r="J21" s="17"/>
      <c r="K21" s="18">
        <f t="shared" si="0"/>
        <v>7.125</v>
      </c>
      <c r="L21" s="19" t="str">
        <f t="shared" si="1"/>
        <v>x</v>
      </c>
      <c r="M21" s="20">
        <v>5.7</v>
      </c>
      <c r="N21" s="20"/>
      <c r="O21" s="19">
        <f t="shared" si="2"/>
        <v>6.2700000000000005</v>
      </c>
      <c r="P21" s="19" t="str">
        <f t="shared" si="3"/>
        <v/>
      </c>
      <c r="Q21" s="20" t="str">
        <f t="shared" si="4"/>
        <v>x</v>
      </c>
      <c r="R21" s="21">
        <f t="shared" si="5"/>
        <v>6.2700000000000005</v>
      </c>
      <c r="S21" s="17"/>
    </row>
    <row r="22" spans="1:19" s="22" customFormat="1">
      <c r="A22" s="11">
        <v>12</v>
      </c>
      <c r="B22" s="12" t="s">
        <v>45</v>
      </c>
      <c r="C22" s="13" t="s">
        <v>46</v>
      </c>
      <c r="D22" s="14">
        <v>36273</v>
      </c>
      <c r="E22" s="15">
        <v>6.5</v>
      </c>
      <c r="F22" s="16">
        <v>6</v>
      </c>
      <c r="G22" s="17"/>
      <c r="H22" s="17">
        <v>7.5</v>
      </c>
      <c r="I22" s="17"/>
      <c r="J22" s="17"/>
      <c r="K22" s="18">
        <f t="shared" si="0"/>
        <v>6.875</v>
      </c>
      <c r="L22" s="19" t="str">
        <f t="shared" si="1"/>
        <v>x</v>
      </c>
      <c r="M22" s="20">
        <v>4.7</v>
      </c>
      <c r="N22" s="20"/>
      <c r="O22" s="19">
        <f t="shared" si="2"/>
        <v>5.57</v>
      </c>
      <c r="P22" s="19" t="str">
        <f t="shared" si="3"/>
        <v/>
      </c>
      <c r="Q22" s="20" t="str">
        <f t="shared" si="4"/>
        <v>x</v>
      </c>
      <c r="R22" s="21">
        <f t="shared" si="5"/>
        <v>5.57</v>
      </c>
      <c r="S22" s="17"/>
    </row>
    <row r="23" spans="1:19" s="22" customFormat="1">
      <c r="A23" s="11">
        <v>13</v>
      </c>
      <c r="B23" s="12" t="s">
        <v>47</v>
      </c>
      <c r="C23" s="13" t="s">
        <v>48</v>
      </c>
      <c r="D23" s="14">
        <v>36437</v>
      </c>
      <c r="E23" s="15">
        <v>8</v>
      </c>
      <c r="F23" s="16">
        <v>9</v>
      </c>
      <c r="G23" s="17"/>
      <c r="H23" s="17">
        <v>10</v>
      </c>
      <c r="I23" s="17"/>
      <c r="J23" s="17"/>
      <c r="K23" s="18">
        <f t="shared" si="0"/>
        <v>9.25</v>
      </c>
      <c r="L23" s="19" t="str">
        <f t="shared" si="1"/>
        <v>x</v>
      </c>
      <c r="M23" s="20">
        <v>5.7</v>
      </c>
      <c r="N23" s="20"/>
      <c r="O23" s="19">
        <f t="shared" si="2"/>
        <v>7.12</v>
      </c>
      <c r="P23" s="19" t="str">
        <f t="shared" si="3"/>
        <v/>
      </c>
      <c r="Q23" s="20" t="str">
        <f t="shared" si="4"/>
        <v>x</v>
      </c>
      <c r="R23" s="21">
        <f t="shared" si="5"/>
        <v>7.12</v>
      </c>
      <c r="S23" s="17"/>
    </row>
    <row r="24" spans="1:19" s="22" customFormat="1">
      <c r="A24" s="11">
        <v>14</v>
      </c>
      <c r="B24" s="12" t="s">
        <v>28</v>
      </c>
      <c r="C24" s="13" t="s">
        <v>49</v>
      </c>
      <c r="D24" s="14">
        <v>35022</v>
      </c>
      <c r="E24" s="15">
        <v>9</v>
      </c>
      <c r="F24" s="16">
        <v>9.5</v>
      </c>
      <c r="G24" s="17"/>
      <c r="H24" s="17">
        <v>9.5</v>
      </c>
      <c r="I24" s="17"/>
      <c r="J24" s="17"/>
      <c r="K24" s="18">
        <f t="shared" si="0"/>
        <v>9.375</v>
      </c>
      <c r="L24" s="19" t="str">
        <f t="shared" si="1"/>
        <v>x</v>
      </c>
      <c r="M24" s="20">
        <v>5.5</v>
      </c>
      <c r="N24" s="20"/>
      <c r="O24" s="19">
        <f t="shared" si="2"/>
        <v>7.05</v>
      </c>
      <c r="P24" s="19" t="str">
        <f t="shared" si="3"/>
        <v/>
      </c>
      <c r="Q24" s="20" t="str">
        <f t="shared" si="4"/>
        <v>x</v>
      </c>
      <c r="R24" s="21">
        <f t="shared" si="5"/>
        <v>7.05</v>
      </c>
      <c r="S24" s="17"/>
    </row>
    <row r="25" spans="1:19" s="22" customFormat="1">
      <c r="A25" s="11">
        <v>15</v>
      </c>
      <c r="B25" s="12" t="s">
        <v>50</v>
      </c>
      <c r="C25" s="13" t="s">
        <v>51</v>
      </c>
      <c r="D25" s="14">
        <v>34813</v>
      </c>
      <c r="E25" s="15">
        <v>6</v>
      </c>
      <c r="F25" s="16">
        <v>6</v>
      </c>
      <c r="G25" s="17"/>
      <c r="H25" s="17">
        <v>7</v>
      </c>
      <c r="I25" s="17"/>
      <c r="J25" s="17"/>
      <c r="K25" s="18">
        <f t="shared" si="0"/>
        <v>6.5</v>
      </c>
      <c r="L25" s="19" t="str">
        <f t="shared" si="1"/>
        <v>x</v>
      </c>
      <c r="M25" s="20">
        <v>4.2</v>
      </c>
      <c r="N25" s="20"/>
      <c r="O25" s="19">
        <f t="shared" si="2"/>
        <v>5.12</v>
      </c>
      <c r="P25" s="19" t="str">
        <f t="shared" si="3"/>
        <v/>
      </c>
      <c r="Q25" s="20" t="str">
        <f t="shared" si="4"/>
        <v>x</v>
      </c>
      <c r="R25" s="21">
        <f t="shared" si="5"/>
        <v>5.12</v>
      </c>
      <c r="S25" s="17"/>
    </row>
    <row r="26" spans="1:19" s="22" customFormat="1">
      <c r="A26" s="11">
        <v>16</v>
      </c>
      <c r="B26" s="12" t="s">
        <v>52</v>
      </c>
      <c r="C26" s="13" t="s">
        <v>53</v>
      </c>
      <c r="D26" s="14">
        <v>36339</v>
      </c>
      <c r="E26" s="15">
        <v>7</v>
      </c>
      <c r="F26" s="16">
        <v>6.5</v>
      </c>
      <c r="G26" s="17"/>
      <c r="H26" s="17">
        <v>7</v>
      </c>
      <c r="I26" s="17"/>
      <c r="J26" s="17"/>
      <c r="K26" s="18">
        <f t="shared" si="0"/>
        <v>6.875</v>
      </c>
      <c r="L26" s="19" t="str">
        <f t="shared" si="1"/>
        <v>x</v>
      </c>
      <c r="M26" s="20">
        <v>4.5</v>
      </c>
      <c r="N26" s="20"/>
      <c r="O26" s="19">
        <f t="shared" si="2"/>
        <v>5.45</v>
      </c>
      <c r="P26" s="19" t="str">
        <f t="shared" si="3"/>
        <v/>
      </c>
      <c r="Q26" s="20" t="str">
        <f t="shared" si="4"/>
        <v>x</v>
      </c>
      <c r="R26" s="21">
        <f t="shared" si="5"/>
        <v>5.45</v>
      </c>
      <c r="S26" s="17"/>
    </row>
    <row r="27" spans="1:19" s="22" customFormat="1">
      <c r="A27" s="11">
        <v>17</v>
      </c>
      <c r="B27" s="12" t="s">
        <v>54</v>
      </c>
      <c r="C27" s="13" t="s">
        <v>55</v>
      </c>
      <c r="D27" s="14">
        <v>35679</v>
      </c>
      <c r="E27" s="15">
        <v>5</v>
      </c>
      <c r="F27" s="16">
        <v>6</v>
      </c>
      <c r="G27" s="17"/>
      <c r="H27" s="17">
        <v>6.5</v>
      </c>
      <c r="I27" s="17"/>
      <c r="J27" s="17"/>
      <c r="K27" s="18">
        <f t="shared" si="0"/>
        <v>6</v>
      </c>
      <c r="L27" s="19" t="str">
        <f t="shared" si="1"/>
        <v>x</v>
      </c>
      <c r="M27" s="20">
        <v>4.5</v>
      </c>
      <c r="N27" s="20"/>
      <c r="O27" s="19">
        <f t="shared" si="2"/>
        <v>5.0999999999999996</v>
      </c>
      <c r="P27" s="19" t="str">
        <f t="shared" si="3"/>
        <v/>
      </c>
      <c r="Q27" s="20" t="str">
        <f t="shared" si="4"/>
        <v>x</v>
      </c>
      <c r="R27" s="21">
        <f t="shared" si="5"/>
        <v>5.0999999999999996</v>
      </c>
      <c r="S27" s="17"/>
    </row>
    <row r="28" spans="1:19" s="22" customFormat="1">
      <c r="A28" s="11">
        <v>18</v>
      </c>
      <c r="B28" s="12" t="s">
        <v>56</v>
      </c>
      <c r="C28" s="13" t="s">
        <v>57</v>
      </c>
      <c r="D28" s="14">
        <v>35872</v>
      </c>
      <c r="E28" s="15">
        <v>5</v>
      </c>
      <c r="F28" s="16">
        <v>6</v>
      </c>
      <c r="G28" s="17"/>
      <c r="H28" s="17">
        <v>6.5</v>
      </c>
      <c r="I28" s="17"/>
      <c r="J28" s="17"/>
      <c r="K28" s="18">
        <f t="shared" si="0"/>
        <v>6</v>
      </c>
      <c r="L28" s="19" t="str">
        <f t="shared" si="1"/>
        <v>x</v>
      </c>
      <c r="M28" s="20">
        <v>4.7</v>
      </c>
      <c r="N28" s="20"/>
      <c r="O28" s="19">
        <f t="shared" si="2"/>
        <v>5.2200000000000006</v>
      </c>
      <c r="P28" s="19" t="str">
        <f t="shared" si="3"/>
        <v/>
      </c>
      <c r="Q28" s="20" t="str">
        <f t="shared" si="4"/>
        <v>x</v>
      </c>
      <c r="R28" s="21">
        <f t="shared" si="5"/>
        <v>5.2200000000000006</v>
      </c>
      <c r="S28" s="17"/>
    </row>
    <row r="29" spans="1:19" s="22" customFormat="1">
      <c r="A29" s="11">
        <v>19</v>
      </c>
      <c r="B29" s="12" t="s">
        <v>58</v>
      </c>
      <c r="C29" s="13" t="s">
        <v>59</v>
      </c>
      <c r="D29" s="14">
        <v>36317</v>
      </c>
      <c r="E29" s="15">
        <v>9.5</v>
      </c>
      <c r="F29" s="16">
        <v>9</v>
      </c>
      <c r="G29" s="17"/>
      <c r="H29" s="17">
        <v>9.5</v>
      </c>
      <c r="I29" s="17"/>
      <c r="J29" s="17"/>
      <c r="K29" s="18">
        <f t="shared" si="0"/>
        <v>9.375</v>
      </c>
      <c r="L29" s="19" t="str">
        <f t="shared" si="1"/>
        <v>x</v>
      </c>
      <c r="M29" s="20">
        <v>5.8</v>
      </c>
      <c r="N29" s="20"/>
      <c r="O29" s="19">
        <f t="shared" si="2"/>
        <v>7.2299999999999995</v>
      </c>
      <c r="P29" s="19" t="str">
        <f t="shared" si="3"/>
        <v/>
      </c>
      <c r="Q29" s="20" t="str">
        <f t="shared" si="4"/>
        <v>x</v>
      </c>
      <c r="R29" s="21">
        <f t="shared" si="5"/>
        <v>7.2299999999999995</v>
      </c>
      <c r="S29" s="17"/>
    </row>
    <row r="30" spans="1:19" s="22" customFormat="1">
      <c r="A30" s="11"/>
      <c r="B30" s="28"/>
      <c r="C30" s="29"/>
      <c r="D30" s="30"/>
      <c r="E30" s="15"/>
      <c r="F30" s="16"/>
      <c r="G30" s="17"/>
      <c r="H30" s="17"/>
      <c r="I30" s="17"/>
      <c r="J30" s="17"/>
      <c r="K30" s="18"/>
      <c r="L30" s="19"/>
      <c r="M30" s="20"/>
      <c r="N30" s="20"/>
      <c r="O30" s="19" t="str">
        <f t="shared" si="2"/>
        <v/>
      </c>
      <c r="P30" s="19" t="str">
        <f t="shared" si="3"/>
        <v/>
      </c>
      <c r="Q30" s="20" t="str">
        <f t="shared" si="4"/>
        <v/>
      </c>
      <c r="R30" s="21"/>
      <c r="S30" s="17"/>
    </row>
    <row r="31" spans="1:19">
      <c r="B31" s="2" t="s">
        <v>60</v>
      </c>
      <c r="C31" s="26">
        <f>COUNT(A11:A30)</f>
        <v>19</v>
      </c>
    </row>
    <row r="32" spans="1:19">
      <c r="M32" s="43" t="s">
        <v>81</v>
      </c>
      <c r="N32" s="43"/>
      <c r="O32" s="43"/>
      <c r="P32" s="43"/>
      <c r="Q32" s="43"/>
      <c r="R32" s="43"/>
    </row>
    <row r="33" spans="2:18">
      <c r="B33" s="2" t="s">
        <v>61</v>
      </c>
      <c r="E33" s="27" t="s">
        <v>62</v>
      </c>
      <c r="M33" s="39" t="s">
        <v>63</v>
      </c>
      <c r="N33" s="39"/>
      <c r="O33" s="39"/>
      <c r="P33" s="39"/>
      <c r="Q33" s="39"/>
      <c r="R33" s="39"/>
    </row>
    <row r="36" spans="2:18">
      <c r="E36" s="1" t="s">
        <v>69</v>
      </c>
      <c r="O36" s="1" t="s">
        <v>64</v>
      </c>
    </row>
  </sheetData>
  <sheetProtection password="CE28" sheet="1" objects="1" scenarios="1"/>
  <autoFilter ref="A10:S33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32:R32"/>
    <mergeCell ref="M33:R33"/>
    <mergeCell ref="K9:K10"/>
    <mergeCell ref="L9:L10"/>
    <mergeCell ref="M9:N9"/>
    <mergeCell ref="O9:P9"/>
    <mergeCell ref="Q9:Q10"/>
    <mergeCell ref="R9:R10"/>
  </mergeCells>
  <conditionalFormatting sqref="O11:Q24 O30:Q30">
    <cfRule type="cellIs" dxfId="8" priority="11" operator="lessThan">
      <formula>5</formula>
    </cfRule>
  </conditionalFormatting>
  <conditionalFormatting sqref="M11:N24">
    <cfRule type="cellIs" dxfId="7" priority="10" operator="lessThan">
      <formula>3</formula>
    </cfRule>
  </conditionalFormatting>
  <conditionalFormatting sqref="K11:K29">
    <cfRule type="cellIs" dxfId="6" priority="9" operator="lessThan">
      <formula>3</formula>
    </cfRule>
  </conditionalFormatting>
  <conditionalFormatting sqref="K30">
    <cfRule type="cellIs" dxfId="5" priority="8" operator="lessThan">
      <formula>3</formula>
    </cfRule>
  </conditionalFormatting>
  <conditionalFormatting sqref="M30:N30">
    <cfRule type="cellIs" dxfId="4" priority="7" operator="lessThan">
      <formula>3</formula>
    </cfRule>
  </conditionalFormatting>
  <conditionalFormatting sqref="O25:Q27">
    <cfRule type="cellIs" dxfId="3" priority="6" operator="lessThan">
      <formula>5</formula>
    </cfRule>
  </conditionalFormatting>
  <conditionalFormatting sqref="M25:N27">
    <cfRule type="cellIs" dxfId="2" priority="5" operator="lessThan">
      <formula>3</formula>
    </cfRule>
  </conditionalFormatting>
  <conditionalFormatting sqref="O28:Q29">
    <cfRule type="cellIs" dxfId="1" priority="4" operator="lessThan">
      <formula>5</formula>
    </cfRule>
  </conditionalFormatting>
  <conditionalFormatting sqref="M28:N29">
    <cfRule type="cellIs" dxfId="0" priority="3" operator="lessThan">
      <formula>3</formula>
    </cfRule>
  </conditionalFormatting>
  <pageMargins left="0.45" right="0.45" top="0.17" bottom="0.25" header="0.17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LTTCTT</vt:lpstr>
      <vt:lpstr>QTDN</vt:lpstr>
      <vt:lpstr>TKDN</vt:lpstr>
      <vt:lpstr>KTDN P1</vt:lpstr>
      <vt:lpstr>NLKT</vt:lpstr>
      <vt:lpstr>Sheet1</vt:lpstr>
      <vt:lpstr>Sheet2</vt:lpstr>
      <vt:lpstr>Sheet3</vt:lpstr>
      <vt:lpstr>'KTDN P1'!Print_Titles</vt:lpstr>
      <vt:lpstr>LTTCTT!Print_Titles</vt:lpstr>
      <vt:lpstr>NLKT!Print_Titles</vt:lpstr>
      <vt:lpstr>QTDN!Print_Titles</vt:lpstr>
      <vt:lpstr>TKDN!Print_Titles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2016-01-21T00:51:37Z</cp:lastPrinted>
  <dcterms:created xsi:type="dcterms:W3CDTF">2016-01-05T01:38:39Z</dcterms:created>
  <dcterms:modified xsi:type="dcterms:W3CDTF">2016-01-21T08:54:28Z</dcterms:modified>
</cp:coreProperties>
</file>