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T" sheetId="34" r:id="rId1"/>
    <sheet name="PTHDKT" sheetId="33" r:id="rId2"/>
    <sheet name="KBT" sheetId="31" r:id="rId3"/>
    <sheet name="TCDN" sheetId="28" r:id="rId4"/>
    <sheet name="KTDN P3" sheetId="29" r:id="rId5"/>
    <sheet name="KTDN P2" sheetId="30" r:id="rId6"/>
    <sheet name="KTDN P1" sheetId="27" r:id="rId7"/>
    <sheet name="KTVT" sheetId="6" r:id="rId8"/>
    <sheet name="Sheet2" sheetId="2" r:id="rId9"/>
    <sheet name="Sheet3" sheetId="3" r:id="rId10"/>
  </sheets>
  <definedNames>
    <definedName name="_Fill" localSheetId="2" hidden="1">#REF!</definedName>
    <definedName name="_Fill" localSheetId="0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1" hidden="1">#REF!</definedName>
    <definedName name="_Fill" localSheetId="3" hidden="1">#REF!</definedName>
    <definedName name="_Fill" hidden="1">#REF!</definedName>
    <definedName name="_xlnm._FilterDatabase" localSheetId="2" hidden="1">KBT!$A$10:$WVZ$17</definedName>
    <definedName name="_xlnm._FilterDatabase" localSheetId="0" hidden="1">KT!$A$10:$WVZ$17</definedName>
    <definedName name="_xlnm._FilterDatabase" localSheetId="6" hidden="1">'KTDN P1'!$A$10:$WVZ$17</definedName>
    <definedName name="_xlnm._FilterDatabase" localSheetId="5" hidden="1">'KTDN P2'!$A$10:$WVZ$17</definedName>
    <definedName name="_xlnm._FilterDatabase" localSheetId="4" hidden="1">'KTDN P3'!$A$10:$WVZ$17</definedName>
    <definedName name="_xlnm._FilterDatabase" localSheetId="7" hidden="1">KTVT!$A$10:$WVZ$17</definedName>
    <definedName name="_xlnm._FilterDatabase" localSheetId="1" hidden="1">PTHDKT!$A$10:$WVZ$17</definedName>
    <definedName name="_xlnm._FilterDatabase" localSheetId="3" hidden="1">TCDN!$A$10:$WVZ$17</definedName>
    <definedName name="_xlnm.Print_Titles" localSheetId="2">KBT!$9:$10</definedName>
    <definedName name="_xlnm.Print_Titles" localSheetId="0">KT!$9:$10</definedName>
    <definedName name="_xlnm.Print_Titles" localSheetId="6">'KTDN P1'!$9:$10</definedName>
    <definedName name="_xlnm.Print_Titles" localSheetId="5">'KTDN P2'!$9:$10</definedName>
    <definedName name="_xlnm.Print_Titles" localSheetId="4">'KTDN P3'!$9:$10</definedName>
    <definedName name="_xlnm.Print_Titles" localSheetId="7">KTVT!$9:$10</definedName>
    <definedName name="_xlnm.Print_Titles" localSheetId="1">PTHDKT!$9:$10</definedName>
    <definedName name="_xlnm.Print_Titles" localSheetId="3">TCDN!$9:$10</definedName>
  </definedNames>
  <calcPr calcId="144525"/>
</workbook>
</file>

<file path=xl/calcChain.xml><?xml version="1.0" encoding="utf-8"?>
<calcChain xmlns="http://schemas.openxmlformats.org/spreadsheetml/2006/main">
  <c r="K11" i="30" l="1"/>
  <c r="C15" i="34" l="1"/>
  <c r="P14" i="34"/>
  <c r="O14" i="34"/>
  <c r="L14" i="34"/>
  <c r="Q14" i="34" s="1"/>
  <c r="P13" i="34"/>
  <c r="O13" i="34"/>
  <c r="K13" i="34"/>
  <c r="L13" i="34" s="1"/>
  <c r="P12" i="34"/>
  <c r="O12" i="34"/>
  <c r="R12" i="34" s="1"/>
  <c r="K12" i="34"/>
  <c r="L12" i="34" s="1"/>
  <c r="P11" i="34"/>
  <c r="O11" i="34"/>
  <c r="K11" i="34"/>
  <c r="L11" i="34" s="1"/>
  <c r="C15" i="33"/>
  <c r="P14" i="33"/>
  <c r="O14" i="33"/>
  <c r="L14" i="33"/>
  <c r="Q14" i="33" s="1"/>
  <c r="P13" i="33"/>
  <c r="O13" i="33"/>
  <c r="K13" i="33"/>
  <c r="L13" i="33" s="1"/>
  <c r="P12" i="33"/>
  <c r="O12" i="33"/>
  <c r="K12" i="33"/>
  <c r="L12" i="33" s="1"/>
  <c r="P11" i="33"/>
  <c r="O11" i="33"/>
  <c r="K11" i="33"/>
  <c r="L11" i="33" s="1"/>
  <c r="C15" i="31"/>
  <c r="P14" i="31"/>
  <c r="O14" i="31"/>
  <c r="L14" i="31"/>
  <c r="Q14" i="31" s="1"/>
  <c r="P13" i="31"/>
  <c r="O13" i="31"/>
  <c r="K13" i="31"/>
  <c r="L13" i="31" s="1"/>
  <c r="P12" i="31"/>
  <c r="O12" i="31"/>
  <c r="R12" i="31" s="1"/>
  <c r="K12" i="31"/>
  <c r="L12" i="31" s="1"/>
  <c r="P11" i="31"/>
  <c r="O11" i="31"/>
  <c r="K11" i="31"/>
  <c r="L11" i="31" s="1"/>
  <c r="K12" i="30"/>
  <c r="L12" i="30" s="1"/>
  <c r="K13" i="30"/>
  <c r="L13" i="30" s="1"/>
  <c r="L11" i="30"/>
  <c r="C15" i="30"/>
  <c r="P14" i="30"/>
  <c r="O14" i="30"/>
  <c r="L14" i="30"/>
  <c r="Q14" i="30" s="1"/>
  <c r="P13" i="30"/>
  <c r="O13" i="30"/>
  <c r="P12" i="30"/>
  <c r="O12" i="30"/>
  <c r="P11" i="30"/>
  <c r="O11" i="30"/>
  <c r="C15" i="29"/>
  <c r="P14" i="29"/>
  <c r="O14" i="29"/>
  <c r="L14" i="29"/>
  <c r="Q14" i="29" s="1"/>
  <c r="P13" i="29"/>
  <c r="O13" i="29"/>
  <c r="K13" i="29"/>
  <c r="L13" i="29" s="1"/>
  <c r="P12" i="29"/>
  <c r="O12" i="29"/>
  <c r="K12" i="29"/>
  <c r="L12" i="29" s="1"/>
  <c r="P11" i="29"/>
  <c r="O11" i="29"/>
  <c r="K11" i="29"/>
  <c r="L11" i="29" s="1"/>
  <c r="C15" i="28"/>
  <c r="P14" i="28"/>
  <c r="O14" i="28"/>
  <c r="L14" i="28"/>
  <c r="Q14" i="28" s="1"/>
  <c r="P13" i="28"/>
  <c r="O13" i="28"/>
  <c r="R13" i="28" s="1"/>
  <c r="K13" i="28"/>
  <c r="L13" i="28" s="1"/>
  <c r="P12" i="28"/>
  <c r="K12" i="28"/>
  <c r="L12" i="28" s="1"/>
  <c r="P11" i="28"/>
  <c r="K11" i="28"/>
  <c r="L11" i="28" s="1"/>
  <c r="K12" i="27"/>
  <c r="L12" i="27" s="1"/>
  <c r="K13" i="27"/>
  <c r="L13" i="27" s="1"/>
  <c r="K11" i="27"/>
  <c r="L11" i="27" s="1"/>
  <c r="C15" i="27"/>
  <c r="P14" i="27"/>
  <c r="O14" i="27"/>
  <c r="L14" i="27"/>
  <c r="Q14" i="27" s="1"/>
  <c r="P13" i="27"/>
  <c r="O13" i="27"/>
  <c r="P12" i="27"/>
  <c r="O12" i="27"/>
  <c r="P11" i="27"/>
  <c r="O11" i="27"/>
  <c r="K12" i="6"/>
  <c r="K13" i="6"/>
  <c r="K11" i="6"/>
  <c r="Q11" i="31" l="1"/>
  <c r="R11" i="33"/>
  <c r="Q13" i="29"/>
  <c r="Q12" i="29"/>
  <c r="Q13" i="33"/>
  <c r="R11" i="34"/>
  <c r="Q12" i="34"/>
  <c r="R13" i="34"/>
  <c r="Q11" i="33"/>
  <c r="Q12" i="33"/>
  <c r="R13" i="31"/>
  <c r="Q13" i="31"/>
  <c r="O11" i="28"/>
  <c r="R11" i="28" s="1"/>
  <c r="O12" i="28"/>
  <c r="R12" i="28" s="1"/>
  <c r="R13" i="29"/>
  <c r="Q11" i="29"/>
  <c r="R11" i="29"/>
  <c r="R11" i="30"/>
  <c r="Q12" i="30"/>
  <c r="R11" i="27"/>
  <c r="R13" i="27"/>
  <c r="Q13" i="34"/>
  <c r="Q11" i="34"/>
  <c r="R12" i="33"/>
  <c r="R13" i="33"/>
  <c r="Q12" i="31"/>
  <c r="R11" i="31"/>
  <c r="Q13" i="30"/>
  <c r="Q11" i="30"/>
  <c r="R13" i="30"/>
  <c r="R12" i="30"/>
  <c r="R12" i="29"/>
  <c r="Q11" i="28"/>
  <c r="Q13" i="28"/>
  <c r="Q12" i="27"/>
  <c r="R12" i="27"/>
  <c r="Q13" i="27"/>
  <c r="Q11" i="27"/>
  <c r="Q12" i="28" l="1"/>
  <c r="P12" i="6" l="1"/>
  <c r="P13" i="6"/>
  <c r="P14" i="6"/>
  <c r="P11" i="6"/>
  <c r="L14" i="6" l="1"/>
  <c r="L11" i="6"/>
  <c r="C15" i="6"/>
  <c r="L13" i="6"/>
  <c r="O12" i="6"/>
  <c r="L12" i="6"/>
  <c r="R12" i="6" l="1"/>
  <c r="Q14" i="6"/>
  <c r="O14" i="6"/>
  <c r="Q12" i="6"/>
  <c r="O13" i="6"/>
  <c r="O11" i="6"/>
  <c r="R11" i="6" l="1"/>
  <c r="R13" i="6"/>
  <c r="Q13" i="6"/>
  <c r="Q11" i="6"/>
</calcChain>
</file>

<file path=xl/sharedStrings.xml><?xml version="1.0" encoding="utf-8"?>
<sst xmlns="http://schemas.openxmlformats.org/spreadsheetml/2006/main" count="409" uniqueCount="67">
  <si>
    <t>SỞ GD&amp;ĐT TỈNH BÌNH DƯƠNG</t>
  </si>
  <si>
    <t>CỘNG HÒA XÃ HỘI CHỦ NGHĨA VIỆT NAM</t>
  </si>
  <si>
    <t>Độc lập - Tự do - Hạnh phúc</t>
  </si>
  <si>
    <t>BẢNG ĐIỂM QUÁ TRÌNH</t>
  </si>
  <si>
    <t>ST
T</t>
  </si>
  <si>
    <t>Họ và tên</t>
  </si>
  <si>
    <t>HS1</t>
  </si>
  <si>
    <t>HS2</t>
  </si>
  <si>
    <t>Ghi chú</t>
  </si>
  <si>
    <t>(1)</t>
  </si>
  <si>
    <t>(2)</t>
  </si>
  <si>
    <t>(3)</t>
  </si>
  <si>
    <t>Tổng số:</t>
  </si>
  <si>
    <t>TRƯỞNG KHOA</t>
  </si>
  <si>
    <t>Giáo viên bộ môn</t>
  </si>
  <si>
    <t>ĐTB
HS</t>
  </si>
  <si>
    <t>Thi</t>
  </si>
  <si>
    <t>L1</t>
  </si>
  <si>
    <t>L2</t>
  </si>
  <si>
    <t>ĐTB</t>
  </si>
  <si>
    <t>ĐTB
LCN</t>
  </si>
  <si>
    <t>Đủ ĐK dự thi</t>
  </si>
  <si>
    <t>TRƯỜNG TC KINH TẾ BÌNH DƯƠNG</t>
  </si>
  <si>
    <t>Người nhập điểm</t>
  </si>
  <si>
    <t>Đạt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</si>
  <si>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</si>
  <si>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t>Ngày sinh</t>
  </si>
  <si>
    <t>Ngân</t>
  </si>
  <si>
    <t>Võ Hồng Châu</t>
  </si>
  <si>
    <r>
      <t>Học phần:</t>
    </r>
    <r>
      <rPr>
        <sz val="12"/>
        <color indexed="8"/>
        <rFont val="Times New Roman"/>
        <family val="1"/>
      </rPr>
      <t xml:space="preserve"> </t>
    </r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</si>
  <si>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</si>
  <si>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r>
      <t>Số tiết:</t>
    </r>
    <r>
      <rPr>
        <i/>
        <sz val="12"/>
        <color indexed="8"/>
        <rFont val="Times New Roman"/>
        <family val="1"/>
      </rPr>
      <t xml:space="preserve"> 45   Lý thuyết: 30   Thực hành: 15</t>
    </r>
  </si>
  <si>
    <t>Nguyễn Thúy Vy</t>
  </si>
  <si>
    <r>
      <t>Khoa:</t>
    </r>
    <r>
      <rPr>
        <sz val="12"/>
        <color indexed="8"/>
        <rFont val="Times New Roman"/>
        <family val="1"/>
      </rPr>
      <t xml:space="preserve"> TC-KT</t>
    </r>
  </si>
  <si>
    <r>
      <t>Số tiết:</t>
    </r>
    <r>
      <rPr>
        <i/>
        <sz val="12"/>
        <color indexed="8"/>
        <rFont val="Times New Roman"/>
        <family val="1"/>
      </rPr>
      <t xml:space="preserve"> 45   Lý thuyết: 11   Thực hành: 34</t>
    </r>
  </si>
  <si>
    <t>Lâm Thị Ngọc Cẩm</t>
  </si>
  <si>
    <t>Kế toán doanh nghiệp P1</t>
  </si>
  <si>
    <r>
      <t>Số tiết:</t>
    </r>
    <r>
      <rPr>
        <i/>
        <sz val="12"/>
        <color indexed="8"/>
        <rFont val="Times New Roman"/>
        <family val="1"/>
      </rPr>
      <t xml:space="preserve"> 90  Lý thuyết: 65   Thực hành: 25</t>
    </r>
  </si>
  <si>
    <t>Tài chính doanh nghiệp</t>
  </si>
  <si>
    <t>Đoàn Thị Minh Thuận</t>
  </si>
  <si>
    <t>Kế toán doanh nghiệp P3</t>
  </si>
  <si>
    <r>
      <t>Số tiết:</t>
    </r>
    <r>
      <rPr>
        <i/>
        <sz val="12"/>
        <color indexed="8"/>
        <rFont val="Times New Roman"/>
        <family val="1"/>
      </rPr>
      <t xml:space="preserve"> 85  Lý thuyết: 55   Thực hành: 30</t>
    </r>
  </si>
  <si>
    <t>Đặng Văn Năm</t>
  </si>
  <si>
    <t>Kế toán doanh nghiệp P2</t>
  </si>
  <si>
    <r>
      <t>Số tiết:</t>
    </r>
    <r>
      <rPr>
        <i/>
        <sz val="12"/>
        <color indexed="8"/>
        <rFont val="Times New Roman"/>
        <family val="1"/>
      </rPr>
      <t xml:space="preserve"> 80  Lý thuyết: 50   Thực hành: 30</t>
    </r>
  </si>
  <si>
    <t>Lương Thị Ánh Sương</t>
  </si>
  <si>
    <t>Khai báo thuế</t>
  </si>
  <si>
    <t>Nguyễn Hữu Bảo</t>
  </si>
  <si>
    <t>Phân tích HĐKT</t>
  </si>
  <si>
    <r>
      <t>Số tiết:</t>
    </r>
    <r>
      <rPr>
        <i/>
        <sz val="12"/>
        <color indexed="8"/>
        <rFont val="Times New Roman"/>
        <family val="1"/>
      </rPr>
      <t xml:space="preserve"> 45   Lý thuyết: 30  Thực hành: 15</t>
    </r>
  </si>
  <si>
    <t>Quách Thị Bích Vân</t>
  </si>
  <si>
    <r>
      <t>Số tiết:</t>
    </r>
    <r>
      <rPr>
        <i/>
        <sz val="12"/>
        <color indexed="8"/>
        <rFont val="Times New Roman"/>
        <family val="1"/>
      </rPr>
      <t xml:space="preserve"> 30   Lý thuyết: 25  Thực hành: 05</t>
    </r>
  </si>
  <si>
    <t>Lý thuyết kiểm toán</t>
  </si>
  <si>
    <t>Bến Cát, ngày 19 tháng 02 năm 2015</t>
  </si>
  <si>
    <t>Lớp học: Trung cấp hệ chính quy 061KD2.Tân Uyên</t>
  </si>
  <si>
    <t>Lê Thị Phượng</t>
  </si>
  <si>
    <t>03/03/1997</t>
  </si>
  <si>
    <t>Nguyễn Kiều</t>
  </si>
  <si>
    <t>Oanh</t>
  </si>
  <si>
    <t>26/03/1998</t>
  </si>
  <si>
    <t>Trần Thị Minh</t>
  </si>
  <si>
    <t>Tâm</t>
  </si>
  <si>
    <t>30/09/1997</t>
  </si>
  <si>
    <t>Bến Cát, ngày 19 tháng 01 năm 2016</t>
  </si>
  <si>
    <t>Bến Cát, ngày 20 tháng 01 năm 2016</t>
  </si>
  <si>
    <t>Kế toán vi tính</t>
  </si>
  <si>
    <t>Học kỳ: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</si>
</sst>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  <charset val="163"/>
    </font>
    <font>
      <sz val="12"/>
      <name val="Times New Roman"/>
      <family val="1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9" fillId="0" borderId="0"/>
    <xf numFmtId="0" fontId="9" fillId="0" borderId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6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2" fillId="0" borderId="10" xfId="1" applyFont="1" applyBorder="1"/>
    <xf numFmtId="0" fontId="2" fillId="0" borderId="9" xfId="1" applyFont="1" applyBorder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3" fillId="0" borderId="0" xfId="1" applyFont="1" applyAlignment="1"/>
    <xf numFmtId="49" fontId="7" fillId="0" borderId="9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/>
    <xf numFmtId="0" fontId="2" fillId="0" borderId="0" xfId="1" applyFont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2" fillId="0" borderId="9" xfId="0" applyFont="1" applyBorder="1"/>
    <xf numFmtId="0" fontId="12" fillId="2" borderId="5" xfId="0" applyFont="1" applyFill="1" applyBorder="1"/>
    <xf numFmtId="0" fontId="10" fillId="0" borderId="9" xfId="0" applyFont="1" applyBorder="1"/>
    <xf numFmtId="0" fontId="10" fillId="0" borderId="5" xfId="0" applyFont="1" applyBorder="1"/>
    <xf numFmtId="49" fontId="19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</cellXfs>
  <cellStyles count="24">
    <cellStyle name="Comma0" xfId="4"/>
    <cellStyle name="Currency0" xfId="5"/>
    <cellStyle name="Date" xfId="6"/>
    <cellStyle name="Fixed" xfId="7"/>
    <cellStyle name="Normal" xfId="0" builtinId="0"/>
    <cellStyle name="Normal 14" xfId="8"/>
    <cellStyle name="Normal 2" xfId="9"/>
    <cellStyle name="Normal 2 2" xfId="2"/>
    <cellStyle name="Normal 3" xfId="1"/>
    <cellStyle name="Normal 3 2" xfId="3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16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FCCFF"/>
      <color rgb="FFCC00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tabSelected="1" workbookViewId="0">
      <selection activeCell="B16" sqref="B1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2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52</v>
      </c>
      <c r="M7" s="3" t="s">
        <v>51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8</v>
      </c>
      <c r="F11" s="14"/>
      <c r="G11" s="14"/>
      <c r="H11" s="14">
        <v>7</v>
      </c>
      <c r="I11" s="14"/>
      <c r="J11" s="14"/>
      <c r="K11" s="21">
        <f>(E11+H11*2)/3</f>
        <v>7.333333333333333</v>
      </c>
      <c r="L11" s="16" t="str">
        <f>IF(K11&lt;3,"","x")</f>
        <v>x</v>
      </c>
      <c r="M11" s="15">
        <v>7.1</v>
      </c>
      <c r="N11" s="15"/>
      <c r="O11" s="16">
        <f>IF(M11&lt;&gt;"",(K11*4+M11*6)/10,"")</f>
        <v>7.1933333333333325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7.1933333333333325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8</v>
      </c>
      <c r="F12" s="14"/>
      <c r="G12" s="14"/>
      <c r="H12" s="14">
        <v>7</v>
      </c>
      <c r="I12" s="14"/>
      <c r="J12" s="14"/>
      <c r="K12" s="21">
        <f t="shared" ref="K12:K13" si="0">(E12+H12*2)/3</f>
        <v>7.333333333333333</v>
      </c>
      <c r="L12" s="16" t="str">
        <f t="shared" ref="L12:L14" si="1">IF(K12&lt;3,"","x")</f>
        <v>x</v>
      </c>
      <c r="M12" s="15">
        <v>3.7</v>
      </c>
      <c r="N12" s="15"/>
      <c r="O12" s="16">
        <f t="shared" ref="O12:O14" si="2">IF(M12&lt;&gt;"",(K12*4+M12*6)/10,"")</f>
        <v>5.1533333333333333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5.1533333333333333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8</v>
      </c>
      <c r="F13" s="14"/>
      <c r="G13" s="14"/>
      <c r="H13" s="14">
        <v>7</v>
      </c>
      <c r="I13" s="14"/>
      <c r="J13" s="14"/>
      <c r="K13" s="21">
        <f t="shared" si="0"/>
        <v>7.333333333333333</v>
      </c>
      <c r="L13" s="16" t="str">
        <f t="shared" si="1"/>
        <v>x</v>
      </c>
      <c r="M13" s="15">
        <v>6</v>
      </c>
      <c r="N13" s="15"/>
      <c r="O13" s="16">
        <f t="shared" si="2"/>
        <v>6.5333333333333332</v>
      </c>
      <c r="P13" s="16" t="str">
        <f t="shared" si="3"/>
        <v/>
      </c>
      <c r="Q13" s="15" t="str">
        <f t="shared" si="4"/>
        <v>x</v>
      </c>
      <c r="R13" s="22">
        <f t="shared" si="5"/>
        <v>6.5333333333333332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50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15" priority="2" operator="lessThan">
      <formula>5</formula>
    </cfRule>
  </conditionalFormatting>
  <conditionalFormatting sqref="M11:N13 K11:K13">
    <cfRule type="cellIs" dxfId="14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3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48</v>
      </c>
      <c r="M7" s="3" t="s">
        <v>49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6</v>
      </c>
      <c r="F11" s="14"/>
      <c r="G11" s="14"/>
      <c r="H11" s="14">
        <v>8</v>
      </c>
      <c r="I11" s="14"/>
      <c r="J11" s="14"/>
      <c r="K11" s="21">
        <f>(E11+H11*2)/3</f>
        <v>7.333333333333333</v>
      </c>
      <c r="L11" s="16" t="str">
        <f>IF(K11&lt;3,"","x")</f>
        <v>x</v>
      </c>
      <c r="M11" s="15">
        <v>9</v>
      </c>
      <c r="N11" s="15"/>
      <c r="O11" s="16">
        <f>IF(M11&lt;&gt;"",(K11*4+M11*6)/10,"")</f>
        <v>8.3333333333333321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8.3333333333333321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5</v>
      </c>
      <c r="F12" s="14"/>
      <c r="G12" s="14"/>
      <c r="H12" s="14">
        <v>5</v>
      </c>
      <c r="I12" s="14"/>
      <c r="J12" s="14"/>
      <c r="K12" s="21">
        <f t="shared" ref="K12:K13" si="0">(E12+H12*2)/3</f>
        <v>5</v>
      </c>
      <c r="L12" s="16" t="str">
        <f t="shared" ref="L12:L14" si="1">IF(K12&lt;3,"","x")</f>
        <v>x</v>
      </c>
      <c r="M12" s="15">
        <v>5</v>
      </c>
      <c r="N12" s="15"/>
      <c r="O12" s="16">
        <f t="shared" ref="O12:O14" si="2">IF(M12&lt;&gt;"",(K12*4+M12*6)/10,"")</f>
        <v>5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5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7</v>
      </c>
      <c r="F13" s="14"/>
      <c r="G13" s="14"/>
      <c r="H13" s="14">
        <v>8</v>
      </c>
      <c r="I13" s="14"/>
      <c r="J13" s="14"/>
      <c r="K13" s="21">
        <f t="shared" si="0"/>
        <v>7.666666666666667</v>
      </c>
      <c r="L13" s="16" t="str">
        <f t="shared" si="1"/>
        <v>x</v>
      </c>
      <c r="M13" s="15">
        <v>9.8000000000000007</v>
      </c>
      <c r="N13" s="15"/>
      <c r="O13" s="16">
        <f t="shared" si="2"/>
        <v>8.9466666666666672</v>
      </c>
      <c r="P13" s="16" t="str">
        <f t="shared" si="3"/>
        <v/>
      </c>
      <c r="Q13" s="15" t="str">
        <f t="shared" si="4"/>
        <v>x</v>
      </c>
      <c r="R13" s="22">
        <f t="shared" si="5"/>
        <v>8.9466666666666672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64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47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13" priority="2" operator="lessThan">
      <formula>5</formula>
    </cfRule>
  </conditionalFormatting>
  <conditionalFormatting sqref="M11:N13 K11:K13">
    <cfRule type="cellIs" dxfId="12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2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46</v>
      </c>
      <c r="M7" s="3" t="s">
        <v>31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7</v>
      </c>
      <c r="F11" s="14"/>
      <c r="G11" s="14"/>
      <c r="H11" s="14">
        <v>6</v>
      </c>
      <c r="I11" s="14"/>
      <c r="J11" s="14"/>
      <c r="K11" s="21">
        <f>(E11+H11*2)/3</f>
        <v>6.333333333333333</v>
      </c>
      <c r="L11" s="16" t="str">
        <f>IF(K11&lt;3,"","x")</f>
        <v>x</v>
      </c>
      <c r="M11" s="15">
        <v>9.5</v>
      </c>
      <c r="N11" s="15"/>
      <c r="O11" s="16">
        <f>IF(M11&lt;&gt;"",(K11*4+M11*6)/10,"")</f>
        <v>8.2333333333333325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8.2333333333333325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4</v>
      </c>
      <c r="F12" s="14"/>
      <c r="G12" s="14"/>
      <c r="H12" s="14">
        <v>5</v>
      </c>
      <c r="I12" s="14"/>
      <c r="J12" s="14"/>
      <c r="K12" s="21">
        <f t="shared" ref="K12:K13" si="0">(E12+H12*2)/3</f>
        <v>4.666666666666667</v>
      </c>
      <c r="L12" s="16" t="str">
        <f t="shared" ref="L12:L14" si="1">IF(K12&lt;3,"","x")</f>
        <v>x</v>
      </c>
      <c r="M12" s="15">
        <v>7</v>
      </c>
      <c r="N12" s="15"/>
      <c r="O12" s="16">
        <f t="shared" ref="O12:O14" si="2">IF(M12&lt;&gt;"",(K12*4+M12*6)/10,"")</f>
        <v>6.0666666666666673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6.0666666666666673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7</v>
      </c>
      <c r="F13" s="14"/>
      <c r="G13" s="14"/>
      <c r="H13" s="14">
        <v>6</v>
      </c>
      <c r="I13" s="14"/>
      <c r="J13" s="14"/>
      <c r="K13" s="21">
        <f t="shared" si="0"/>
        <v>6.333333333333333</v>
      </c>
      <c r="L13" s="16" t="str">
        <f t="shared" si="1"/>
        <v>x</v>
      </c>
      <c r="M13" s="15">
        <v>8</v>
      </c>
      <c r="N13" s="15"/>
      <c r="O13" s="16">
        <f t="shared" si="2"/>
        <v>7.333333333333333</v>
      </c>
      <c r="P13" s="16" t="str">
        <f t="shared" si="3"/>
        <v/>
      </c>
      <c r="Q13" s="15" t="str">
        <f t="shared" si="4"/>
        <v>x</v>
      </c>
      <c r="R13" s="22">
        <f t="shared" si="5"/>
        <v>7.333333333333333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47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11" priority="2" operator="lessThan">
      <formula>5</formula>
    </cfRule>
  </conditionalFormatting>
  <conditionalFormatting sqref="M11:N13 K11:K13">
    <cfRule type="cellIs" dxfId="10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5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38</v>
      </c>
      <c r="M7" s="3" t="s">
        <v>37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6</v>
      </c>
      <c r="F11" s="14">
        <v>9</v>
      </c>
      <c r="G11" s="14"/>
      <c r="H11" s="14">
        <v>9</v>
      </c>
      <c r="I11" s="14">
        <v>9</v>
      </c>
      <c r="J11" s="14"/>
      <c r="K11" s="21">
        <f>(E11+F11+H11*2+I11*2)/6</f>
        <v>8.5</v>
      </c>
      <c r="L11" s="16" t="str">
        <f>IF(K11&lt;3,"","x")</f>
        <v>x</v>
      </c>
      <c r="M11" s="15">
        <v>6</v>
      </c>
      <c r="N11" s="15"/>
      <c r="O11" s="16">
        <f>IF(M11&lt;&gt;"",(K11*4+M11*6)/10,"")</f>
        <v>7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4</v>
      </c>
      <c r="F12" s="14">
        <v>10</v>
      </c>
      <c r="G12" s="14"/>
      <c r="H12" s="14">
        <v>5</v>
      </c>
      <c r="I12" s="14">
        <v>8</v>
      </c>
      <c r="J12" s="14"/>
      <c r="K12" s="21">
        <f t="shared" ref="K12:K13" si="0">(E12+F12+H12*2+I12*2)/6</f>
        <v>6.666666666666667</v>
      </c>
      <c r="L12" s="16" t="str">
        <f t="shared" ref="L12:L14" si="1">IF(K12&lt;3,"","x")</f>
        <v>x</v>
      </c>
      <c r="M12" s="15">
        <v>10</v>
      </c>
      <c r="N12" s="15"/>
      <c r="O12" s="16">
        <f t="shared" ref="O12:O14" si="2">IF(M12&lt;&gt;"",(K12*4+M12*6)/10,"")</f>
        <v>8.6666666666666679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8.6666666666666679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9</v>
      </c>
      <c r="F13" s="14">
        <v>10</v>
      </c>
      <c r="G13" s="14"/>
      <c r="H13" s="14">
        <v>10</v>
      </c>
      <c r="I13" s="14">
        <v>10</v>
      </c>
      <c r="J13" s="14"/>
      <c r="K13" s="21">
        <f t="shared" si="0"/>
        <v>9.8333333333333339</v>
      </c>
      <c r="L13" s="16" t="str">
        <f t="shared" si="1"/>
        <v>x</v>
      </c>
      <c r="M13" s="15">
        <v>10</v>
      </c>
      <c r="N13" s="15"/>
      <c r="O13" s="16">
        <f t="shared" si="2"/>
        <v>9.9333333333333336</v>
      </c>
      <c r="P13" s="16" t="str">
        <f t="shared" si="3"/>
        <v/>
      </c>
      <c r="Q13" s="15" t="str">
        <f t="shared" si="4"/>
        <v>x</v>
      </c>
      <c r="R13" s="22">
        <f t="shared" si="5"/>
        <v>9.9333333333333336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53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39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9" priority="2" operator="lessThan">
      <formula>5</formula>
    </cfRule>
  </conditionalFormatting>
  <conditionalFormatting sqref="M11:N13 K11:K13">
    <cfRule type="cellIs" dxfId="8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5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40</v>
      </c>
      <c r="M7" s="3" t="s">
        <v>41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3.3</v>
      </c>
      <c r="F11" s="14">
        <v>2</v>
      </c>
      <c r="G11" s="14"/>
      <c r="H11" s="14">
        <v>6.3</v>
      </c>
      <c r="I11" s="14">
        <v>5.9</v>
      </c>
      <c r="J11" s="14"/>
      <c r="K11" s="21">
        <f>(E11+F11+H11*2+I11*2)/6</f>
        <v>4.95</v>
      </c>
      <c r="L11" s="16" t="str">
        <f>IF(K11&lt;3,"","x")</f>
        <v>x</v>
      </c>
      <c r="M11" s="15">
        <v>5.8</v>
      </c>
      <c r="N11" s="15"/>
      <c r="O11" s="16">
        <f>IF(M11&lt;&gt;"",(K11*4+M11*6)/10,"")</f>
        <v>5.4599999999999991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5.4599999999999991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1</v>
      </c>
      <c r="F12" s="14">
        <v>2</v>
      </c>
      <c r="G12" s="14"/>
      <c r="H12" s="14">
        <v>5</v>
      </c>
      <c r="I12" s="14">
        <v>5.3</v>
      </c>
      <c r="J12" s="14"/>
      <c r="K12" s="21">
        <f t="shared" ref="K12:K13" si="0">(E12+F12+H12*2+I12*2)/6</f>
        <v>3.9333333333333336</v>
      </c>
      <c r="L12" s="16" t="str">
        <f t="shared" ref="L12:L14" si="1">IF(K12&lt;3,"","x")</f>
        <v>x</v>
      </c>
      <c r="M12" s="15">
        <v>5.3</v>
      </c>
      <c r="N12" s="15"/>
      <c r="O12" s="16">
        <f t="shared" ref="O12:O14" si="2">IF(M12&lt;&gt;"",(K12*4+M12*6)/10,"")</f>
        <v>4.753333333333333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/>
      </c>
      <c r="R12" s="22">
        <f t="shared" ref="R12:R13" si="5">MAX(O12:P12)</f>
        <v>4.753333333333333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6.8</v>
      </c>
      <c r="F13" s="14">
        <v>3.5</v>
      </c>
      <c r="G13" s="14"/>
      <c r="H13" s="14">
        <v>6.6</v>
      </c>
      <c r="I13" s="14">
        <v>6.8</v>
      </c>
      <c r="J13" s="14"/>
      <c r="K13" s="21">
        <f t="shared" si="0"/>
        <v>6.1833333333333336</v>
      </c>
      <c r="L13" s="16" t="str">
        <f t="shared" si="1"/>
        <v>x</v>
      </c>
      <c r="M13" s="15">
        <v>8.4</v>
      </c>
      <c r="N13" s="15"/>
      <c r="O13" s="16">
        <f t="shared" si="2"/>
        <v>7.5133333333333336</v>
      </c>
      <c r="P13" s="16" t="str">
        <f t="shared" si="3"/>
        <v/>
      </c>
      <c r="Q13" s="15" t="str">
        <f t="shared" si="4"/>
        <v>x</v>
      </c>
      <c r="R13" s="22">
        <f t="shared" si="5"/>
        <v>7.5133333333333336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42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7" priority="2" operator="lessThan">
      <formula>5</formula>
    </cfRule>
  </conditionalFormatting>
  <conditionalFormatting sqref="M11:N13 K11:K13">
    <cfRule type="cellIs" dxfId="6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4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43</v>
      </c>
      <c r="M7" s="3" t="s">
        <v>44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5</v>
      </c>
      <c r="F11" s="14">
        <v>5</v>
      </c>
      <c r="G11" s="14"/>
      <c r="H11" s="14">
        <v>7.5</v>
      </c>
      <c r="I11" s="14"/>
      <c r="J11" s="14"/>
      <c r="K11" s="21">
        <f>(E11+F11+H11*2)/4</f>
        <v>6.25</v>
      </c>
      <c r="L11" s="16" t="str">
        <f>IF(K11&lt;3,"","x")</f>
        <v>x</v>
      </c>
      <c r="M11" s="15">
        <v>6.3</v>
      </c>
      <c r="N11" s="15"/>
      <c r="O11" s="16">
        <f>IF(M11&lt;&gt;"",(K11*4+M11*6)/10,"")</f>
        <v>6.2799999999999994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6.2799999999999994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5</v>
      </c>
      <c r="F12" s="14">
        <v>5</v>
      </c>
      <c r="G12" s="14"/>
      <c r="H12" s="14">
        <v>6</v>
      </c>
      <c r="I12" s="14"/>
      <c r="J12" s="14"/>
      <c r="K12" s="21">
        <f t="shared" ref="K12:K13" si="0">(E12+F12+H12*2)/4</f>
        <v>5.5</v>
      </c>
      <c r="L12" s="16" t="str">
        <f t="shared" ref="L12:L14" si="1">IF(K12&lt;3,"","x")</f>
        <v>x</v>
      </c>
      <c r="M12" s="15">
        <v>4.8</v>
      </c>
      <c r="N12" s="15"/>
      <c r="O12" s="16">
        <f t="shared" ref="O12:O14" si="2">IF(M12&lt;&gt;"",(K12*4+M12*6)/10,"")</f>
        <v>5.08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5.08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6</v>
      </c>
      <c r="F13" s="14">
        <v>7</v>
      </c>
      <c r="G13" s="14"/>
      <c r="H13" s="14">
        <v>9</v>
      </c>
      <c r="I13" s="14"/>
      <c r="J13" s="14"/>
      <c r="K13" s="21">
        <f t="shared" si="0"/>
        <v>7.75</v>
      </c>
      <c r="L13" s="16" t="str">
        <f t="shared" si="1"/>
        <v>x</v>
      </c>
      <c r="M13" s="15">
        <v>6.1</v>
      </c>
      <c r="N13" s="15"/>
      <c r="O13" s="16">
        <f t="shared" si="2"/>
        <v>6.76</v>
      </c>
      <c r="P13" s="16" t="str">
        <f t="shared" si="3"/>
        <v/>
      </c>
      <c r="Q13" s="15" t="str">
        <f t="shared" si="4"/>
        <v>x</v>
      </c>
      <c r="R13" s="22">
        <f t="shared" si="5"/>
        <v>6.76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45</v>
      </c>
      <c r="O21" s="1" t="s">
        <v>28</v>
      </c>
    </row>
    <row r="22" spans="2:18">
      <c r="E22" s="1" t="s">
        <v>32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5" priority="2" operator="lessThan">
      <formula>5</formula>
    </cfRule>
  </conditionalFormatting>
  <conditionalFormatting sqref="M11:N13 K11:K13">
    <cfRule type="cellIs" dxfId="4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A7" sqref="A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5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36</v>
      </c>
      <c r="M7" s="3" t="s">
        <v>37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9</v>
      </c>
      <c r="F11" s="14">
        <v>8</v>
      </c>
      <c r="G11" s="14"/>
      <c r="H11" s="14">
        <v>7</v>
      </c>
      <c r="I11" s="14">
        <v>8</v>
      </c>
      <c r="J11" s="14"/>
      <c r="K11" s="21">
        <f>(E11+F11+H11*2+I11*2)/6</f>
        <v>7.833333333333333</v>
      </c>
      <c r="L11" s="16" t="str">
        <f>IF(K11&lt;3,"","x")</f>
        <v>x</v>
      </c>
      <c r="M11" s="15">
        <v>5.7</v>
      </c>
      <c r="N11" s="15"/>
      <c r="O11" s="16">
        <f>IF(M11&lt;&gt;"",(K11*4+M11*6)/10,"")</f>
        <v>6.5533333333333328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6.5533333333333328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9</v>
      </c>
      <c r="F12" s="14">
        <v>8</v>
      </c>
      <c r="G12" s="14"/>
      <c r="H12" s="14">
        <v>7</v>
      </c>
      <c r="I12" s="14">
        <v>8</v>
      </c>
      <c r="J12" s="14"/>
      <c r="K12" s="21">
        <f t="shared" ref="K12:K13" si="0">(E12+F12+H12*2+I12*2)/6</f>
        <v>7.833333333333333</v>
      </c>
      <c r="L12" s="16" t="str">
        <f t="shared" ref="L12:L14" si="1">IF(K12&lt;3,"","x")</f>
        <v>x</v>
      </c>
      <c r="M12" s="15">
        <v>3.7</v>
      </c>
      <c r="N12" s="15"/>
      <c r="O12" s="16">
        <f t="shared" ref="O12:O14" si="2">IF(M12&lt;&gt;"",(K12*4+M12*6)/10,"")</f>
        <v>5.3533333333333335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5.3533333333333335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10</v>
      </c>
      <c r="F13" s="14">
        <v>9</v>
      </c>
      <c r="G13" s="14"/>
      <c r="H13" s="14">
        <v>9</v>
      </c>
      <c r="I13" s="14">
        <v>10</v>
      </c>
      <c r="J13" s="14"/>
      <c r="K13" s="21">
        <f t="shared" si="0"/>
        <v>9.5</v>
      </c>
      <c r="L13" s="16" t="str">
        <f t="shared" si="1"/>
        <v>x</v>
      </c>
      <c r="M13" s="15">
        <v>8</v>
      </c>
      <c r="N13" s="15"/>
      <c r="O13" s="16">
        <f t="shared" si="2"/>
        <v>8.6</v>
      </c>
      <c r="P13" s="16" t="str">
        <f t="shared" si="3"/>
        <v/>
      </c>
      <c r="Q13" s="15" t="str">
        <f t="shared" si="4"/>
        <v>x</v>
      </c>
      <c r="R13" s="22">
        <f t="shared" si="5"/>
        <v>8.6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63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50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3" priority="2" operator="lessThan">
      <formula>5</formula>
    </cfRule>
  </conditionalFormatting>
  <conditionalFormatting sqref="M11:N13 K11:K13">
    <cfRule type="cellIs" dxfId="2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"/>
  <sheetViews>
    <sheetView workbookViewId="0">
      <selection activeCell="E24" sqref="E2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5" t="s">
        <v>0</v>
      </c>
      <c r="B1" s="35"/>
      <c r="C1" s="35"/>
      <c r="D1" s="35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6" t="s">
        <v>22</v>
      </c>
      <c r="B2" s="36"/>
      <c r="C2" s="36"/>
      <c r="D2" s="36"/>
      <c r="G2" s="36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>
      <c r="A6" s="2" t="s">
        <v>30</v>
      </c>
      <c r="D6" s="2" t="s">
        <v>54</v>
      </c>
      <c r="M6" s="2" t="s">
        <v>25</v>
      </c>
      <c r="P6" s="20">
        <v>2</v>
      </c>
      <c r="Q6" s="2" t="s">
        <v>33</v>
      </c>
    </row>
    <row r="7" spans="1:19" ht="26.25" customHeight="1">
      <c r="A7" s="2" t="s">
        <v>66</v>
      </c>
      <c r="D7" s="2" t="s">
        <v>29</v>
      </c>
      <c r="E7" s="1" t="s">
        <v>65</v>
      </c>
      <c r="M7" s="3" t="s">
        <v>34</v>
      </c>
    </row>
    <row r="9" spans="1:19">
      <c r="A9" s="28" t="s">
        <v>4</v>
      </c>
      <c r="B9" s="29" t="s">
        <v>5</v>
      </c>
      <c r="C9" s="29"/>
      <c r="D9" s="30" t="s">
        <v>26</v>
      </c>
      <c r="E9" s="32" t="s">
        <v>6</v>
      </c>
      <c r="F9" s="29"/>
      <c r="G9" s="33"/>
      <c r="H9" s="32" t="s">
        <v>7</v>
      </c>
      <c r="I9" s="29"/>
      <c r="J9" s="34"/>
      <c r="K9" s="41" t="s">
        <v>15</v>
      </c>
      <c r="L9" s="41" t="s">
        <v>21</v>
      </c>
      <c r="M9" s="29" t="s">
        <v>16</v>
      </c>
      <c r="N9" s="29"/>
      <c r="O9" s="34" t="s">
        <v>19</v>
      </c>
      <c r="P9" s="43"/>
      <c r="Q9" s="29" t="s">
        <v>24</v>
      </c>
      <c r="R9" s="28" t="s">
        <v>20</v>
      </c>
      <c r="S9" s="38" t="s">
        <v>8</v>
      </c>
    </row>
    <row r="10" spans="1:19">
      <c r="A10" s="29"/>
      <c r="B10" s="29"/>
      <c r="C10" s="29"/>
      <c r="D10" s="3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39"/>
      <c r="L10" s="42"/>
      <c r="M10" s="17" t="s">
        <v>17</v>
      </c>
      <c r="N10" s="17" t="s">
        <v>18</v>
      </c>
      <c r="O10" s="17" t="s">
        <v>17</v>
      </c>
      <c r="P10" s="18" t="s">
        <v>18</v>
      </c>
      <c r="Q10" s="29"/>
      <c r="R10" s="29"/>
      <c r="S10" s="39"/>
    </row>
    <row r="11" spans="1:19" s="8" customFormat="1">
      <c r="A11" s="7">
        <v>1</v>
      </c>
      <c r="B11" s="23" t="s">
        <v>55</v>
      </c>
      <c r="C11" s="24" t="s">
        <v>27</v>
      </c>
      <c r="D11" s="27" t="s">
        <v>56</v>
      </c>
      <c r="E11" s="14">
        <v>8</v>
      </c>
      <c r="F11" s="14"/>
      <c r="G11" s="14"/>
      <c r="H11" s="14">
        <v>9</v>
      </c>
      <c r="I11" s="14"/>
      <c r="J11" s="14"/>
      <c r="K11" s="21">
        <f>(E11+H11*2)/3</f>
        <v>8.6666666666666661</v>
      </c>
      <c r="L11" s="16" t="str">
        <f>IF(K11&lt;3,"","x")</f>
        <v>x</v>
      </c>
      <c r="M11" s="15">
        <v>6</v>
      </c>
      <c r="N11" s="15"/>
      <c r="O11" s="16">
        <f>IF(M11&lt;&gt;"",(K11*4+M11*6)/10,"")</f>
        <v>7.0666666666666655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7.0666666666666655</v>
      </c>
      <c r="S11" s="14"/>
    </row>
    <row r="12" spans="1:19" s="8" customFormat="1">
      <c r="A12" s="7">
        <v>2</v>
      </c>
      <c r="B12" s="23" t="s">
        <v>57</v>
      </c>
      <c r="C12" s="24" t="s">
        <v>58</v>
      </c>
      <c r="D12" s="27" t="s">
        <v>59</v>
      </c>
      <c r="E12" s="14">
        <v>8</v>
      </c>
      <c r="F12" s="14"/>
      <c r="G12" s="14"/>
      <c r="H12" s="14">
        <v>9.5</v>
      </c>
      <c r="I12" s="14"/>
      <c r="J12" s="14"/>
      <c r="K12" s="21">
        <f t="shared" ref="K12:K13" si="0">(E12+H12*2)/3</f>
        <v>9</v>
      </c>
      <c r="L12" s="16" t="str">
        <f t="shared" ref="L12:L14" si="1">IF(K12&lt;3,"","x")</f>
        <v>x</v>
      </c>
      <c r="M12" s="15">
        <v>7</v>
      </c>
      <c r="N12" s="15"/>
      <c r="O12" s="16">
        <f t="shared" ref="O12:O14" si="2">IF(M12&lt;&gt;"",(K12*4+M12*6)/10,"")</f>
        <v>7.8</v>
      </c>
      <c r="P12" s="16" t="str">
        <f t="shared" ref="P12:P14" si="3">IF(N12&lt;&gt;"",ROUND((K12*4+N12*6)/10,1),"")</f>
        <v/>
      </c>
      <c r="Q12" s="15" t="str">
        <f t="shared" ref="Q12:Q14" si="4">IF(L12="x",IF(AND(O12&gt;=5,M12&gt;=3),"x",IF(AND(P12&gt;=5,N12&gt;=3),"x","")),"")</f>
        <v>x</v>
      </c>
      <c r="R12" s="22">
        <f t="shared" ref="R12:R13" si="5">MAX(O12:P12)</f>
        <v>7.8</v>
      </c>
      <c r="S12" s="14"/>
    </row>
    <row r="13" spans="1:19" s="8" customFormat="1">
      <c r="A13" s="7">
        <v>3</v>
      </c>
      <c r="B13" s="23" t="s">
        <v>60</v>
      </c>
      <c r="C13" s="24" t="s">
        <v>61</v>
      </c>
      <c r="D13" s="27" t="s">
        <v>62</v>
      </c>
      <c r="E13" s="14">
        <v>9</v>
      </c>
      <c r="F13" s="14"/>
      <c r="G13" s="14"/>
      <c r="H13" s="14">
        <v>9</v>
      </c>
      <c r="I13" s="14"/>
      <c r="J13" s="14"/>
      <c r="K13" s="21">
        <f t="shared" si="0"/>
        <v>9</v>
      </c>
      <c r="L13" s="16" t="str">
        <f t="shared" si="1"/>
        <v>x</v>
      </c>
      <c r="M13" s="15">
        <v>7.5</v>
      </c>
      <c r="N13" s="15"/>
      <c r="O13" s="16">
        <f t="shared" si="2"/>
        <v>8.1</v>
      </c>
      <c r="P13" s="16" t="str">
        <f t="shared" si="3"/>
        <v/>
      </c>
      <c r="Q13" s="15" t="str">
        <f t="shared" si="4"/>
        <v>x</v>
      </c>
      <c r="R13" s="22">
        <f t="shared" si="5"/>
        <v>8.1</v>
      </c>
      <c r="S13" s="14"/>
    </row>
    <row r="14" spans="1:19" s="8" customFormat="1">
      <c r="A14" s="7"/>
      <c r="B14" s="25"/>
      <c r="C14" s="26"/>
      <c r="D14" s="9"/>
      <c r="E14" s="14"/>
      <c r="F14" s="14"/>
      <c r="G14" s="14"/>
      <c r="H14" s="14"/>
      <c r="I14" s="14"/>
      <c r="J14" s="14"/>
      <c r="K14" s="14"/>
      <c r="L14" s="14" t="str">
        <f t="shared" si="1"/>
        <v/>
      </c>
      <c r="M14" s="14"/>
      <c r="N14" s="14"/>
      <c r="O14" s="14" t="str">
        <f t="shared" si="2"/>
        <v/>
      </c>
      <c r="P14" s="16" t="str">
        <f t="shared" si="3"/>
        <v/>
      </c>
      <c r="Q14" s="15" t="str">
        <f t="shared" si="4"/>
        <v/>
      </c>
      <c r="R14" s="22"/>
      <c r="S14" s="14"/>
    </row>
    <row r="15" spans="1:19">
      <c r="B15" s="2" t="s">
        <v>12</v>
      </c>
      <c r="C15" s="10">
        <f>COUNT(A11:A14)</f>
        <v>3</v>
      </c>
    </row>
    <row r="16" spans="1:19">
      <c r="L16" s="11"/>
      <c r="M16" s="40" t="s">
        <v>64</v>
      </c>
      <c r="N16" s="40"/>
      <c r="O16" s="40"/>
      <c r="P16" s="40"/>
      <c r="Q16" s="40"/>
      <c r="R16" s="40"/>
    </row>
    <row r="17" spans="2:18">
      <c r="B17" s="2" t="s">
        <v>13</v>
      </c>
      <c r="E17" s="19" t="s">
        <v>14</v>
      </c>
      <c r="L17" s="12"/>
      <c r="M17" s="36" t="s">
        <v>23</v>
      </c>
      <c r="N17" s="36"/>
      <c r="O17" s="36"/>
      <c r="P17" s="36"/>
      <c r="Q17" s="36"/>
      <c r="R17" s="36"/>
    </row>
    <row r="21" spans="2:18">
      <c r="E21" s="1" t="s">
        <v>35</v>
      </c>
      <c r="O21" s="1" t="s">
        <v>28</v>
      </c>
    </row>
  </sheetData>
  <sheetProtection password="CE28" sheet="1" objects="1" scenarios="1"/>
  <autoFilter ref="A10:WVZ17">
    <filterColumn colId="1" showButton="0"/>
  </autoFilter>
  <mergeCells count="19">
    <mergeCell ref="S9:S10"/>
    <mergeCell ref="M16:R16"/>
    <mergeCell ref="M17:R17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O11:Q13 P14:Q14">
    <cfRule type="cellIs" dxfId="1" priority="5" operator="lessThan">
      <formula>5</formula>
    </cfRule>
  </conditionalFormatting>
  <conditionalFormatting sqref="M11:N13 K11:K13">
    <cfRule type="cellIs" dxfId="0" priority="4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KT</vt:lpstr>
      <vt:lpstr>PTHDKT</vt:lpstr>
      <vt:lpstr>KBT</vt:lpstr>
      <vt:lpstr>TCDN</vt:lpstr>
      <vt:lpstr>KTDN P3</vt:lpstr>
      <vt:lpstr>KTDN P2</vt:lpstr>
      <vt:lpstr>KTDN P1</vt:lpstr>
      <vt:lpstr>KTVT</vt:lpstr>
      <vt:lpstr>Sheet2</vt:lpstr>
      <vt:lpstr>Sheet3</vt:lpstr>
      <vt:lpstr>KBT!Print_Titles</vt:lpstr>
      <vt:lpstr>KT!Print_Titles</vt:lpstr>
      <vt:lpstr>'KTDN P1'!Print_Titles</vt:lpstr>
      <vt:lpstr>'KTDN P2'!Print_Titles</vt:lpstr>
      <vt:lpstr>'KTDN P3'!Print_Titles</vt:lpstr>
      <vt:lpstr>KTVT!Print_Titles</vt:lpstr>
      <vt:lpstr>PTHDKT!Print_Titles</vt:lpstr>
      <vt:lpstr>TCDN!Print_Titles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2016-01-21T00:44:45Z</cp:lastPrinted>
  <dcterms:created xsi:type="dcterms:W3CDTF">2014-11-04T01:45:16Z</dcterms:created>
  <dcterms:modified xsi:type="dcterms:W3CDTF">2016-01-21T08:59:10Z</dcterms:modified>
</cp:coreProperties>
</file>