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Tin hoc" sheetId="10" r:id="rId1"/>
    <sheet name="GDQPP1" sheetId="9" r:id="rId2"/>
    <sheet name="Sheet1" sheetId="1" r:id="rId3"/>
    <sheet name="Sheet2" sheetId="2" r:id="rId4"/>
    <sheet name="Sheet3" sheetId="3" r:id="rId5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GDQPP1!$A$10:$S$54</definedName>
    <definedName name="_xlnm._FilterDatabase" localSheetId="0" hidden="1">'Tin hoc'!$A$10:$S$54</definedName>
    <definedName name="_xlnm.Print_Titles" localSheetId="1">GDQPP1!$9:$10</definedName>
    <definedName name="_xlnm.Print_Titles" localSheetId="0">'Tin hoc'!$9:$10</definedName>
  </definedNames>
  <calcPr calcId="144525"/>
</workbook>
</file>

<file path=xl/calcChain.xml><?xml version="1.0" encoding="utf-8"?>
<calcChain xmlns="http://schemas.openxmlformats.org/spreadsheetml/2006/main">
  <c r="K12" i="9" l="1"/>
  <c r="K13" i="9"/>
  <c r="K14" i="9"/>
  <c r="K15" i="9"/>
  <c r="K16" i="9"/>
  <c r="K17" i="9"/>
  <c r="K18" i="9"/>
  <c r="K19" i="9"/>
  <c r="K20" i="9"/>
  <c r="L20" i="9" s="1"/>
  <c r="Q20" i="9" s="1"/>
  <c r="K21" i="9"/>
  <c r="K22" i="9"/>
  <c r="L22" i="9" s="1"/>
  <c r="Q22" i="9" s="1"/>
  <c r="K23" i="9"/>
  <c r="K24" i="9"/>
  <c r="L24" i="9" s="1"/>
  <c r="K25" i="9"/>
  <c r="K26" i="9"/>
  <c r="L26" i="9" s="1"/>
  <c r="K27" i="9"/>
  <c r="K28" i="9"/>
  <c r="L28" i="9" s="1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O42" i="9" s="1"/>
  <c r="K43" i="9"/>
  <c r="K44" i="9"/>
  <c r="K45" i="9"/>
  <c r="K46" i="9"/>
  <c r="K47" i="9"/>
  <c r="K48" i="9"/>
  <c r="K49" i="9"/>
  <c r="K50" i="9"/>
  <c r="K11" i="9"/>
  <c r="K12" i="10"/>
  <c r="L12" i="10" s="1"/>
  <c r="K13" i="10"/>
  <c r="K14" i="10"/>
  <c r="L14" i="10" s="1"/>
  <c r="K15" i="10"/>
  <c r="K16" i="10"/>
  <c r="L16" i="10" s="1"/>
  <c r="K17" i="10"/>
  <c r="K18" i="10"/>
  <c r="L18" i="10" s="1"/>
  <c r="K19" i="10"/>
  <c r="L19" i="10" s="1"/>
  <c r="K20" i="10"/>
  <c r="L20" i="10" s="1"/>
  <c r="Q20" i="10" s="1"/>
  <c r="K21" i="10"/>
  <c r="K22" i="10"/>
  <c r="K23" i="10"/>
  <c r="K24" i="10"/>
  <c r="L24" i="10" s="1"/>
  <c r="K25" i="10"/>
  <c r="O25" i="10" s="1"/>
  <c r="K26" i="10"/>
  <c r="L26" i="10" s="1"/>
  <c r="K27" i="10"/>
  <c r="K28" i="10"/>
  <c r="L28" i="10" s="1"/>
  <c r="K29" i="10"/>
  <c r="L29" i="10" s="1"/>
  <c r="K30" i="10"/>
  <c r="L30" i="10" s="1"/>
  <c r="Q30" i="10" s="1"/>
  <c r="K31" i="10"/>
  <c r="K32" i="10"/>
  <c r="L32" i="10" s="1"/>
  <c r="K33" i="10"/>
  <c r="O33" i="10" s="1"/>
  <c r="K34" i="10"/>
  <c r="L34" i="10" s="1"/>
  <c r="K35" i="10"/>
  <c r="L35" i="10" s="1"/>
  <c r="K36" i="10"/>
  <c r="L36" i="10" s="1"/>
  <c r="K37" i="10"/>
  <c r="L37" i="10" s="1"/>
  <c r="K38" i="10"/>
  <c r="K39" i="10"/>
  <c r="K40" i="10"/>
  <c r="L40" i="10" s="1"/>
  <c r="K41" i="10"/>
  <c r="L41" i="10" s="1"/>
  <c r="K42" i="10"/>
  <c r="L42" i="10" s="1"/>
  <c r="K43" i="10"/>
  <c r="O43" i="10" s="1"/>
  <c r="K44" i="10"/>
  <c r="L44" i="10" s="1"/>
  <c r="Q44" i="10" s="1"/>
  <c r="K45" i="10"/>
  <c r="K46" i="10"/>
  <c r="K47" i="10"/>
  <c r="O47" i="10" s="1"/>
  <c r="K48" i="10"/>
  <c r="K49" i="10"/>
  <c r="O49" i="10" s="1"/>
  <c r="K50" i="10"/>
  <c r="L50" i="10" s="1"/>
  <c r="K11" i="10"/>
  <c r="L11" i="10" s="1"/>
  <c r="C52" i="10"/>
  <c r="P50" i="10"/>
  <c r="O50" i="10"/>
  <c r="P49" i="10"/>
  <c r="L49" i="10"/>
  <c r="P48" i="10"/>
  <c r="P47" i="10"/>
  <c r="R47" i="10" s="1"/>
  <c r="L47" i="10"/>
  <c r="Q47" i="10" s="1"/>
  <c r="P46" i="10"/>
  <c r="P45" i="10"/>
  <c r="P44" i="10"/>
  <c r="O44" i="10"/>
  <c r="P43" i="10"/>
  <c r="L43" i="10"/>
  <c r="P42" i="10"/>
  <c r="O42" i="10"/>
  <c r="P41" i="10"/>
  <c r="O41" i="10"/>
  <c r="P40" i="10"/>
  <c r="O40" i="10"/>
  <c r="P39" i="10"/>
  <c r="O39" i="10"/>
  <c r="L39" i="10"/>
  <c r="P38" i="10"/>
  <c r="O38" i="10"/>
  <c r="P37" i="10"/>
  <c r="P36" i="10"/>
  <c r="O36" i="10"/>
  <c r="P35" i="10"/>
  <c r="O35" i="10"/>
  <c r="P34" i="10"/>
  <c r="O34" i="10"/>
  <c r="P33" i="10"/>
  <c r="L33" i="10"/>
  <c r="P32" i="10"/>
  <c r="P31" i="10"/>
  <c r="O31" i="10"/>
  <c r="L31" i="10"/>
  <c r="P30" i="10"/>
  <c r="O30" i="10"/>
  <c r="P29" i="10"/>
  <c r="O29" i="10"/>
  <c r="P28" i="10"/>
  <c r="O28" i="10"/>
  <c r="P27" i="10"/>
  <c r="O27" i="10"/>
  <c r="L27" i="10"/>
  <c r="P26" i="10"/>
  <c r="O26" i="10"/>
  <c r="P25" i="10"/>
  <c r="L25" i="10"/>
  <c r="P24" i="10"/>
  <c r="P23" i="10"/>
  <c r="O23" i="10"/>
  <c r="L23" i="10"/>
  <c r="P22" i="10"/>
  <c r="O22" i="10"/>
  <c r="P21" i="10"/>
  <c r="O21" i="10"/>
  <c r="L21" i="10"/>
  <c r="P20" i="10"/>
  <c r="O20" i="10"/>
  <c r="P19" i="10"/>
  <c r="O19" i="10"/>
  <c r="P18" i="10"/>
  <c r="O18" i="10"/>
  <c r="P17" i="10"/>
  <c r="O17" i="10"/>
  <c r="L17" i="10"/>
  <c r="P16" i="10"/>
  <c r="O16" i="10"/>
  <c r="P15" i="10"/>
  <c r="O15" i="10"/>
  <c r="L15" i="10"/>
  <c r="Q15" i="10" s="1"/>
  <c r="P14" i="10"/>
  <c r="O14" i="10"/>
  <c r="P13" i="10"/>
  <c r="O13" i="10"/>
  <c r="L13" i="10"/>
  <c r="P12" i="10"/>
  <c r="O12" i="10"/>
  <c r="P11" i="10"/>
  <c r="O11" i="10"/>
  <c r="P29" i="9"/>
  <c r="O29" i="9"/>
  <c r="L29" i="9"/>
  <c r="Q29" i="9" s="1"/>
  <c r="P28" i="9"/>
  <c r="O28" i="9"/>
  <c r="R28" i="9" s="1"/>
  <c r="P27" i="9"/>
  <c r="O27" i="9"/>
  <c r="L27" i="9"/>
  <c r="P26" i="9"/>
  <c r="P25" i="9"/>
  <c r="O25" i="9"/>
  <c r="L25" i="9"/>
  <c r="P24" i="9"/>
  <c r="O24" i="9"/>
  <c r="R24" i="9" s="1"/>
  <c r="P23" i="9"/>
  <c r="O23" i="9"/>
  <c r="L23" i="9"/>
  <c r="P22" i="9"/>
  <c r="O22" i="9"/>
  <c r="P21" i="9"/>
  <c r="O21" i="9"/>
  <c r="L21" i="9"/>
  <c r="Q21" i="9" s="1"/>
  <c r="P20" i="9"/>
  <c r="O20" i="9"/>
  <c r="R20" i="9" s="1"/>
  <c r="P19" i="9"/>
  <c r="O19" i="9"/>
  <c r="L19" i="9"/>
  <c r="P18" i="9"/>
  <c r="O18" i="9"/>
  <c r="L18" i="9"/>
  <c r="Q18" i="9" s="1"/>
  <c r="P17" i="9"/>
  <c r="O17" i="9"/>
  <c r="L17" i="9"/>
  <c r="Q17" i="9" s="1"/>
  <c r="P16" i="9"/>
  <c r="O16" i="9"/>
  <c r="L16" i="9"/>
  <c r="P15" i="9"/>
  <c r="O15" i="9"/>
  <c r="L15" i="9"/>
  <c r="P14" i="9"/>
  <c r="O14" i="9"/>
  <c r="L14" i="9"/>
  <c r="P13" i="9"/>
  <c r="O13" i="9"/>
  <c r="L13" i="9"/>
  <c r="P46" i="9"/>
  <c r="O46" i="9"/>
  <c r="L46" i="9"/>
  <c r="Q46" i="9" s="1"/>
  <c r="P45" i="9"/>
  <c r="O45" i="9"/>
  <c r="L45" i="9"/>
  <c r="P44" i="9"/>
  <c r="O44" i="9"/>
  <c r="L44" i="9"/>
  <c r="Q44" i="9" s="1"/>
  <c r="P43" i="9"/>
  <c r="O43" i="9"/>
  <c r="L43" i="9"/>
  <c r="P42" i="9"/>
  <c r="L42" i="9"/>
  <c r="P41" i="9"/>
  <c r="O41" i="9"/>
  <c r="L41" i="9"/>
  <c r="Q41" i="9" s="1"/>
  <c r="P40" i="9"/>
  <c r="O40" i="9"/>
  <c r="L40" i="9"/>
  <c r="Q40" i="9" s="1"/>
  <c r="P39" i="9"/>
  <c r="O39" i="9"/>
  <c r="L39" i="9"/>
  <c r="P38" i="9"/>
  <c r="O38" i="9"/>
  <c r="L38" i="9"/>
  <c r="Q38" i="9" s="1"/>
  <c r="P37" i="9"/>
  <c r="O37" i="9"/>
  <c r="L37" i="9"/>
  <c r="P36" i="9"/>
  <c r="O36" i="9"/>
  <c r="L36" i="9"/>
  <c r="Q36" i="9" s="1"/>
  <c r="P35" i="9"/>
  <c r="O35" i="9"/>
  <c r="L35" i="9"/>
  <c r="P34" i="9"/>
  <c r="O34" i="9"/>
  <c r="L34" i="9"/>
  <c r="P33" i="9"/>
  <c r="O33" i="9"/>
  <c r="L33" i="9"/>
  <c r="P32" i="9"/>
  <c r="O32" i="9"/>
  <c r="L32" i="9"/>
  <c r="P31" i="9"/>
  <c r="O31" i="9"/>
  <c r="L31" i="9"/>
  <c r="P30" i="9"/>
  <c r="R30" i="9" s="1"/>
  <c r="O30" i="9"/>
  <c r="L30" i="9"/>
  <c r="Q30" i="9" s="1"/>
  <c r="L48" i="10" l="1"/>
  <c r="O48" i="10"/>
  <c r="O37" i="10"/>
  <c r="O24" i="10"/>
  <c r="O32" i="10"/>
  <c r="R32" i="10" s="1"/>
  <c r="L46" i="10"/>
  <c r="O46" i="10"/>
  <c r="L45" i="10"/>
  <c r="O45" i="10"/>
  <c r="Q45" i="10" s="1"/>
  <c r="Q33" i="10"/>
  <c r="Q25" i="10"/>
  <c r="Q50" i="10"/>
  <c r="Q29" i="10"/>
  <c r="R11" i="10"/>
  <c r="Q13" i="10"/>
  <c r="R17" i="10"/>
  <c r="Q23" i="10"/>
  <c r="Q31" i="10"/>
  <c r="R39" i="10"/>
  <c r="Q43" i="10"/>
  <c r="Q42" i="10"/>
  <c r="Q34" i="10"/>
  <c r="Q26" i="10"/>
  <c r="Q22" i="10"/>
  <c r="Q18" i="10"/>
  <c r="Q46" i="10"/>
  <c r="Q38" i="10"/>
  <c r="Q17" i="10"/>
  <c r="Q27" i="10"/>
  <c r="Q39" i="10"/>
  <c r="R43" i="10"/>
  <c r="Q21" i="10"/>
  <c r="Q48" i="10"/>
  <c r="Q40" i="10"/>
  <c r="Q36" i="10"/>
  <c r="Q28" i="10"/>
  <c r="Q12" i="10"/>
  <c r="O26" i="9"/>
  <c r="Q26" i="9" s="1"/>
  <c r="R36" i="9"/>
  <c r="Q32" i="9"/>
  <c r="Q14" i="9"/>
  <c r="Q34" i="9"/>
  <c r="R42" i="9"/>
  <c r="R16" i="9"/>
  <c r="R14" i="9"/>
  <c r="R18" i="9"/>
  <c r="R26" i="9"/>
  <c r="Q42" i="9"/>
  <c r="Q16" i="9"/>
  <c r="Q25" i="9"/>
  <c r="Q45" i="9"/>
  <c r="Q43" i="9"/>
  <c r="R43" i="9"/>
  <c r="Q39" i="9"/>
  <c r="Q37" i="9"/>
  <c r="R37" i="9"/>
  <c r="Q35" i="9"/>
  <c r="Q33" i="9"/>
  <c r="Q31" i="9"/>
  <c r="Q28" i="9"/>
  <c r="Q27" i="9"/>
  <c r="Q24" i="9"/>
  <c r="Q23" i="9"/>
  <c r="R22" i="9"/>
  <c r="Q19" i="9"/>
  <c r="Q15" i="9"/>
  <c r="Q13" i="9"/>
  <c r="R32" i="9"/>
  <c r="R33" i="9"/>
  <c r="R38" i="9"/>
  <c r="R34" i="9"/>
  <c r="R44" i="9"/>
  <c r="Q49" i="10"/>
  <c r="R49" i="10"/>
  <c r="R45" i="10"/>
  <c r="Q41" i="10"/>
  <c r="R41" i="10"/>
  <c r="Q37" i="10"/>
  <c r="Q35" i="10"/>
  <c r="R35" i="10"/>
  <c r="R33" i="10"/>
  <c r="R31" i="10"/>
  <c r="R30" i="10"/>
  <c r="R28" i="10"/>
  <c r="R27" i="10"/>
  <c r="Q24" i="10"/>
  <c r="R24" i="10"/>
  <c r="R23" i="10"/>
  <c r="Q19" i="10"/>
  <c r="Q16" i="10"/>
  <c r="R15" i="10"/>
  <c r="Q14" i="10"/>
  <c r="R13" i="10"/>
  <c r="R12" i="10"/>
  <c r="Q11" i="10"/>
  <c r="R21" i="10"/>
  <c r="R40" i="10"/>
  <c r="R44" i="10"/>
  <c r="R48" i="10"/>
  <c r="R16" i="10"/>
  <c r="R19" i="10"/>
  <c r="R20" i="10"/>
  <c r="R25" i="10"/>
  <c r="R29" i="10"/>
  <c r="R34" i="10"/>
  <c r="R37" i="10"/>
  <c r="R38" i="10"/>
  <c r="R42" i="10"/>
  <c r="R46" i="10"/>
  <c r="R50" i="10"/>
  <c r="R14" i="10"/>
  <c r="R22" i="10"/>
  <c r="R18" i="10"/>
  <c r="R26" i="10"/>
  <c r="R36" i="10"/>
  <c r="R35" i="9"/>
  <c r="R45" i="9"/>
  <c r="R46" i="9"/>
  <c r="R15" i="9"/>
  <c r="R19" i="9"/>
  <c r="R23" i="9"/>
  <c r="R27" i="9"/>
  <c r="R31" i="9"/>
  <c r="R39" i="9"/>
  <c r="R40" i="9"/>
  <c r="R41" i="9"/>
  <c r="R13" i="9"/>
  <c r="R17" i="9"/>
  <c r="R21" i="9"/>
  <c r="R25" i="9"/>
  <c r="R29" i="9"/>
  <c r="Q51" i="10"/>
  <c r="P51" i="10"/>
  <c r="L51" i="10"/>
  <c r="L47" i="9"/>
  <c r="L48" i="9"/>
  <c r="Q48" i="9" s="1"/>
  <c r="L50" i="9"/>
  <c r="Q50" i="9" s="1"/>
  <c r="L11" i="9"/>
  <c r="C52" i="9"/>
  <c r="Q51" i="9"/>
  <c r="P51" i="9"/>
  <c r="L51" i="9"/>
  <c r="P50" i="9"/>
  <c r="O50" i="9"/>
  <c r="P49" i="9"/>
  <c r="O49" i="9"/>
  <c r="L49" i="9"/>
  <c r="Q49" i="9" s="1"/>
  <c r="P48" i="9"/>
  <c r="O48" i="9"/>
  <c r="P47" i="9"/>
  <c r="O47" i="9"/>
  <c r="P12" i="9"/>
  <c r="O12" i="9"/>
  <c r="L12" i="9"/>
  <c r="P11" i="9"/>
  <c r="O11" i="9"/>
  <c r="Q32" i="10" l="1"/>
  <c r="Q11" i="9"/>
  <c r="Q47" i="9"/>
  <c r="Q12" i="9"/>
  <c r="R12" i="9"/>
  <c r="R50" i="9"/>
  <c r="R48" i="9"/>
  <c r="R11" i="9"/>
  <c r="R49" i="9"/>
  <c r="R47" i="9"/>
</calcChain>
</file>

<file path=xl/sharedStrings.xml><?xml version="1.0" encoding="utf-8"?>
<sst xmlns="http://schemas.openxmlformats.org/spreadsheetml/2006/main" count="332" uniqueCount="155">
  <si>
    <t>SỞ GD&amp;ĐT TỈNH BÌNH DƯƠNG</t>
  </si>
  <si>
    <t>CỘNG HÒA XÃ HỘI CHỦ NGHĨA VIỆT NAM</t>
  </si>
  <si>
    <t>TRƯỜNG TC KINH TẾ BÌNH DƯƠNG</t>
  </si>
  <si>
    <t>Độc lập - Tự do - Hạnh phúc</t>
  </si>
  <si>
    <t>BẢNG ĐIỂM QUÁ TRÌNH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</si>
  <si>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</si>
  <si>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r>
      <t>Khoa:</t>
    </r>
    <r>
      <rPr>
        <sz val="12"/>
        <color indexed="8"/>
        <rFont val="Times New Roman"/>
        <family val="1"/>
      </rPr>
      <t xml:space="preserve"> CS-VHPT</t>
    </r>
  </si>
  <si>
    <r>
      <t xml:space="preserve">Học kỳ: </t>
    </r>
    <r>
      <rPr>
        <sz val="12"/>
        <color indexed="8"/>
        <rFont val="Times New Roman"/>
        <family val="1"/>
        <charset val="163"/>
      </rPr>
      <t>1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</si>
  <si>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</si>
  <si>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ST
T</t>
  </si>
  <si>
    <t>Họ và tên</t>
  </si>
  <si>
    <t>Ngày sinh</t>
  </si>
  <si>
    <t>HS1</t>
  </si>
  <si>
    <t>HS2</t>
  </si>
  <si>
    <t>ĐTB
HS</t>
  </si>
  <si>
    <t>Đủ ĐK dự thi</t>
  </si>
  <si>
    <t>Thi</t>
  </si>
  <si>
    <t>ĐTB</t>
  </si>
  <si>
    <t>Đạt</t>
  </si>
  <si>
    <t>ĐTB
LCN</t>
  </si>
  <si>
    <t>Ghi chú</t>
  </si>
  <si>
    <t>(1)</t>
  </si>
  <si>
    <t>(2)</t>
  </si>
  <si>
    <t>(3)</t>
  </si>
  <si>
    <t>L1</t>
  </si>
  <si>
    <t>L2</t>
  </si>
  <si>
    <t>Anh</t>
  </si>
  <si>
    <t>Ánh</t>
  </si>
  <si>
    <t>Phan Thành</t>
  </si>
  <si>
    <t>Linh</t>
  </si>
  <si>
    <t>Nam</t>
  </si>
  <si>
    <t>Ngân</t>
  </si>
  <si>
    <t>Tuyền</t>
  </si>
  <si>
    <t>Tổng số:</t>
  </si>
  <si>
    <t>TRƯỞNG KHOA</t>
  </si>
  <si>
    <t>Giáo viên bộ môn</t>
  </si>
  <si>
    <t>Người nhập điểm</t>
  </si>
  <si>
    <t>Võ Hồng Châu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</si>
  <si>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</si>
  <si>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t>Cường</t>
  </si>
  <si>
    <t>Nguyên</t>
  </si>
  <si>
    <t>Nguyễn Dung Hạnh</t>
  </si>
  <si>
    <t>Tin học</t>
  </si>
  <si>
    <r>
      <t>Số tiết:</t>
    </r>
    <r>
      <rPr>
        <i/>
        <sz val="12"/>
        <color indexed="8"/>
        <rFont val="Times New Roman"/>
        <family val="1"/>
      </rPr>
      <t xml:space="preserve"> 60   Lý thuyết: 30  Thực hành: 30</t>
    </r>
  </si>
  <si>
    <t>Dương Hoàng Kỳ</t>
  </si>
  <si>
    <t>10/05/2000</t>
  </si>
  <si>
    <t>Khiếu Thị Vân</t>
  </si>
  <si>
    <t>01/01/1998</t>
  </si>
  <si>
    <t>Nguyễn Phương</t>
  </si>
  <si>
    <t>10/06/2000</t>
  </si>
  <si>
    <t>Nguyễn Quỳnh Lan</t>
  </si>
  <si>
    <t>07/04/1999</t>
  </si>
  <si>
    <t>Nguyễn Thị Ngọc</t>
  </si>
  <si>
    <t>30/07/1999</t>
  </si>
  <si>
    <t>Thạch</t>
  </si>
  <si>
    <t>Bích</t>
  </si>
  <si>
    <t>07/11/2000</t>
  </si>
  <si>
    <t>Lại Thị Mộng</t>
  </si>
  <si>
    <t>Cầm</t>
  </si>
  <si>
    <t>03/09/2000</t>
  </si>
  <si>
    <t>28/10/1999</t>
  </si>
  <si>
    <t>Trần Thị</t>
  </si>
  <si>
    <t>Diệu</t>
  </si>
  <si>
    <t>09/01/1999</t>
  </si>
  <si>
    <t>Lê Thị Ngọc</t>
  </si>
  <si>
    <t>Giàu</t>
  </si>
  <si>
    <t>27/12/1999</t>
  </si>
  <si>
    <t>Hồ Thị Thanh</t>
  </si>
  <si>
    <t>Lan</t>
  </si>
  <si>
    <t>10/12/2000</t>
  </si>
  <si>
    <t>Huỳnh Trần Ngọc</t>
  </si>
  <si>
    <t>Liên</t>
  </si>
  <si>
    <t>30/05/2000</t>
  </si>
  <si>
    <t>Nguyễn Thị Thùy</t>
  </si>
  <si>
    <t>09/09/2000</t>
  </si>
  <si>
    <t>Nguyễn Thị Kim</t>
  </si>
  <si>
    <t>Loan</t>
  </si>
  <si>
    <t>27/09/1999</t>
  </si>
  <si>
    <t>Trần Thị Diễm</t>
  </si>
  <si>
    <t>Ly</t>
  </si>
  <si>
    <t>13/10/2000</t>
  </si>
  <si>
    <t>Bùi Đức</t>
  </si>
  <si>
    <t>12/08/1999</t>
  </si>
  <si>
    <t>Bùi Thị Thúy</t>
  </si>
  <si>
    <t>08/09/1998</t>
  </si>
  <si>
    <t>Trần Thảo</t>
  </si>
  <si>
    <t>22/11/1999</t>
  </si>
  <si>
    <t>Lê Thị Thanh</t>
  </si>
  <si>
    <t>Nhàn</t>
  </si>
  <si>
    <t>27/02/1999</t>
  </si>
  <si>
    <t>Bùi Thị Kim</t>
  </si>
  <si>
    <t>Phụng</t>
  </si>
  <si>
    <t>31/05/1999</t>
  </si>
  <si>
    <t>Lê Thanh</t>
  </si>
  <si>
    <t>Thảo</t>
  </si>
  <si>
    <t>26/07/1999</t>
  </si>
  <si>
    <t>Nguyễn Thị Thanh</t>
  </si>
  <si>
    <t>Thủy</t>
  </si>
  <si>
    <t>31/07/2000</t>
  </si>
  <si>
    <t>Nguyễn Hoàng Ngân</t>
  </si>
  <si>
    <t>Tiên</t>
  </si>
  <si>
    <t>05/01/1999</t>
  </si>
  <si>
    <t>Phạm Quốc</t>
  </si>
  <si>
    <t>Toàn</t>
  </si>
  <si>
    <t>28/08/1999</t>
  </si>
  <si>
    <t>Trần Thị Bích</t>
  </si>
  <si>
    <t>Trâm</t>
  </si>
  <si>
    <t>13/03/1999</t>
  </si>
  <si>
    <t>Võ Thanh</t>
  </si>
  <si>
    <t>Trúc</t>
  </si>
  <si>
    <t>29/10/1999</t>
  </si>
  <si>
    <t>Phạm Cẩm</t>
  </si>
  <si>
    <t>Tú</t>
  </si>
  <si>
    <t>09/10/2000</t>
  </si>
  <si>
    <t>Thông Thị Kim</t>
  </si>
  <si>
    <t>26/05/2000</t>
  </si>
  <si>
    <t>Trần Thị Thanh</t>
  </si>
  <si>
    <t>10/08/1999</t>
  </si>
  <si>
    <t>Phạm Huỳnh Mỹ</t>
  </si>
  <si>
    <t>Uyên</t>
  </si>
  <si>
    <t>27/11/1999</t>
  </si>
  <si>
    <t>Lý Thanh</t>
  </si>
  <si>
    <t>Vân</t>
  </si>
  <si>
    <t>13/10/1998</t>
  </si>
  <si>
    <t>Vy</t>
  </si>
  <si>
    <t>04/01/1999</t>
  </si>
  <si>
    <t>Lê Tấn</t>
  </si>
  <si>
    <t>Vỹ</t>
  </si>
  <si>
    <t>14/10/1999</t>
  </si>
  <si>
    <t>Trần Tiến</t>
  </si>
  <si>
    <t>30/07/1998</t>
  </si>
  <si>
    <t>Châu Hoàng</t>
  </si>
  <si>
    <t>Thuận</t>
  </si>
  <si>
    <t>11/07/1999</t>
  </si>
  <si>
    <t>Phan Văn</t>
  </si>
  <si>
    <t>Hiệp</t>
  </si>
  <si>
    <t>30/10/1998</t>
  </si>
  <si>
    <t>Nguyễn Xuân</t>
  </si>
  <si>
    <t>Hoàng</t>
  </si>
  <si>
    <t>14/07/1999</t>
  </si>
  <si>
    <t>Lê Văn</t>
  </si>
  <si>
    <t>Việt</t>
  </si>
  <si>
    <t>24/07/1998</t>
  </si>
  <si>
    <t>Nguyễn Phạm Tuấn</t>
  </si>
  <si>
    <t>02/05/1998</t>
  </si>
  <si>
    <t>Phan Quốc</t>
  </si>
  <si>
    <t>Khánh</t>
  </si>
  <si>
    <t>23/03/1999</t>
  </si>
  <si>
    <t>Lớp học: Trung cấp hệ chính quy 011UD2.Dĩ An</t>
  </si>
  <si>
    <t>Giáo dục quốc phòng P1</t>
  </si>
  <si>
    <r>
      <t>Số tiết:</t>
    </r>
    <r>
      <rPr>
        <i/>
        <sz val="12"/>
        <color indexed="8"/>
        <rFont val="Times New Roman"/>
        <family val="1"/>
      </rPr>
      <t>45 Lý thuyết: 23  Thực hành: 22</t>
    </r>
  </si>
  <si>
    <t>Lê Bá Tân</t>
  </si>
  <si>
    <t>Bến Cát, ngày 19 tháng 01 năm 2016</t>
  </si>
  <si>
    <t>Nhập học trễ</t>
  </si>
  <si>
    <t>GVBM cấm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</si>
</sst>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color indexed="8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8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2" fillId="0" borderId="7" xfId="1" applyFont="1" applyBorder="1"/>
    <xf numFmtId="0" fontId="13" fillId="0" borderId="5" xfId="1" applyFont="1" applyBorder="1"/>
    <xf numFmtId="0" fontId="13" fillId="0" borderId="10" xfId="1" applyFont="1" applyBorder="1"/>
    <xf numFmtId="0" fontId="2" fillId="0" borderId="5" xfId="1" applyFont="1" applyBorder="1"/>
    <xf numFmtId="0" fontId="3" fillId="0" borderId="0" xfId="1" applyFont="1" applyAlignment="1">
      <alignment horizontal="left"/>
    </xf>
    <xf numFmtId="0" fontId="7" fillId="0" borderId="0" xfId="1" applyFont="1" applyAlignment="1"/>
    <xf numFmtId="0" fontId="9" fillId="0" borderId="0" xfId="1" applyFont="1"/>
    <xf numFmtId="0" fontId="3" fillId="0" borderId="0" xfId="1" applyFont="1" applyAlignment="1"/>
    <xf numFmtId="49" fontId="12" fillId="2" borderId="1" xfId="0" quotePrefix="1" applyNumberFormat="1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10" xfId="0" applyFont="1" applyFill="1" applyBorder="1"/>
    <xf numFmtId="0" fontId="8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4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7"/>
    <cellStyle name="Normal 2 2" xfId="8"/>
    <cellStyle name="Normal 3" xfId="1"/>
    <cellStyle name="Normal 3 2" xfId="9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16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8"/>
  <sheetViews>
    <sheetView tabSelected="1" topLeftCell="A37" workbookViewId="0">
      <selection activeCell="L55" sqref="L5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2" t="s">
        <v>0</v>
      </c>
      <c r="B1" s="42"/>
      <c r="C1" s="42"/>
      <c r="D1" s="42"/>
      <c r="G1" s="35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>
      <c r="A2" s="35" t="s">
        <v>2</v>
      </c>
      <c r="B2" s="35"/>
      <c r="C2" s="35"/>
      <c r="D2" s="35"/>
      <c r="G2" s="35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ht="18.7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6" spans="1:19">
      <c r="A6" s="2" t="s">
        <v>38</v>
      </c>
      <c r="D6" s="2" t="s">
        <v>148</v>
      </c>
      <c r="M6" s="2" t="s">
        <v>5</v>
      </c>
      <c r="P6" s="3">
        <v>3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42</v>
      </c>
      <c r="M7" s="4" t="s">
        <v>43</v>
      </c>
    </row>
    <row r="9" spans="1:19">
      <c r="A9" s="41" t="s">
        <v>9</v>
      </c>
      <c r="B9" s="38" t="s">
        <v>10</v>
      </c>
      <c r="C9" s="38"/>
      <c r="D9" s="44" t="s">
        <v>11</v>
      </c>
      <c r="E9" s="46" t="s">
        <v>12</v>
      </c>
      <c r="F9" s="38"/>
      <c r="G9" s="47"/>
      <c r="H9" s="46" t="s">
        <v>13</v>
      </c>
      <c r="I9" s="38"/>
      <c r="J9" s="39"/>
      <c r="K9" s="36" t="s">
        <v>14</v>
      </c>
      <c r="L9" s="36" t="s">
        <v>15</v>
      </c>
      <c r="M9" s="38" t="s">
        <v>16</v>
      </c>
      <c r="N9" s="38"/>
      <c r="O9" s="39" t="s">
        <v>17</v>
      </c>
      <c r="P9" s="40"/>
      <c r="Q9" s="38" t="s">
        <v>18</v>
      </c>
      <c r="R9" s="41" t="s">
        <v>19</v>
      </c>
      <c r="S9" s="32" t="s">
        <v>20</v>
      </c>
    </row>
    <row r="10" spans="1:19">
      <c r="A10" s="38"/>
      <c r="B10" s="38"/>
      <c r="C10" s="38"/>
      <c r="D10" s="45"/>
      <c r="E10" s="5" t="s">
        <v>21</v>
      </c>
      <c r="F10" s="6" t="s">
        <v>22</v>
      </c>
      <c r="G10" s="7" t="s">
        <v>23</v>
      </c>
      <c r="H10" s="5" t="s">
        <v>21</v>
      </c>
      <c r="I10" s="6" t="s">
        <v>22</v>
      </c>
      <c r="J10" s="8" t="s">
        <v>23</v>
      </c>
      <c r="K10" s="33"/>
      <c r="L10" s="37"/>
      <c r="M10" s="9" t="s">
        <v>24</v>
      </c>
      <c r="N10" s="9" t="s">
        <v>25</v>
      </c>
      <c r="O10" s="9" t="s">
        <v>24</v>
      </c>
      <c r="P10" s="10" t="s">
        <v>25</v>
      </c>
      <c r="Q10" s="38"/>
      <c r="R10" s="38"/>
      <c r="S10" s="33"/>
    </row>
    <row r="11" spans="1:19" s="19" customFormat="1">
      <c r="A11" s="11">
        <v>1</v>
      </c>
      <c r="B11" s="28" t="s">
        <v>44</v>
      </c>
      <c r="C11" s="29" t="s">
        <v>26</v>
      </c>
      <c r="D11" s="27" t="s">
        <v>45</v>
      </c>
      <c r="E11" s="12">
        <v>9.5</v>
      </c>
      <c r="F11" s="13"/>
      <c r="G11" s="14"/>
      <c r="H11" s="14">
        <v>9</v>
      </c>
      <c r="I11" s="14"/>
      <c r="J11" s="14"/>
      <c r="K11" s="15">
        <f>(E11+H11*2)/3</f>
        <v>9.1666666666666661</v>
      </c>
      <c r="L11" s="16" t="str">
        <f>IF(K11&lt;3,"","x")</f>
        <v>x</v>
      </c>
      <c r="M11" s="17">
        <v>6.8</v>
      </c>
      <c r="N11" s="17"/>
      <c r="O11" s="16">
        <f>IF(M11&lt;&gt;"",(K11*4+M11*6)/10,"")</f>
        <v>7.746666666666667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7.746666666666667</v>
      </c>
      <c r="S11" s="14"/>
    </row>
    <row r="12" spans="1:19" s="19" customFormat="1">
      <c r="A12" s="11">
        <v>2</v>
      </c>
      <c r="B12" s="28" t="s">
        <v>46</v>
      </c>
      <c r="C12" s="29" t="s">
        <v>26</v>
      </c>
      <c r="D12" s="27" t="s">
        <v>47</v>
      </c>
      <c r="E12" s="12">
        <v>6</v>
      </c>
      <c r="F12" s="13"/>
      <c r="G12" s="14"/>
      <c r="H12" s="14">
        <v>9.5</v>
      </c>
      <c r="I12" s="14"/>
      <c r="J12" s="14"/>
      <c r="K12" s="15">
        <f t="shared" ref="K12:K50" si="0">(E12+H12*2)/3</f>
        <v>8.3333333333333339</v>
      </c>
      <c r="L12" s="16" t="str">
        <f t="shared" ref="L12:L50" si="1">IF(K12&lt;3,"","x")</f>
        <v>x</v>
      </c>
      <c r="M12" s="17">
        <v>7.5</v>
      </c>
      <c r="N12" s="17"/>
      <c r="O12" s="16">
        <f t="shared" ref="O12:O50" si="2">IF(M12&lt;&gt;"",(K12*4+M12*6)/10,"")</f>
        <v>7.8333333333333339</v>
      </c>
      <c r="P12" s="16" t="str">
        <f t="shared" ref="P12:P50" si="3">IF(N12&lt;&gt;"",(K12*4+N12*6)/10,"")</f>
        <v/>
      </c>
      <c r="Q12" s="17" t="str">
        <f t="shared" ref="Q12:Q50" si="4">IF(L12="x",IF(AND(O12&gt;=5,M12&gt;=3),"x",IF(AND(P12&gt;=5,N12&gt;=3),"x","")),"")</f>
        <v>x</v>
      </c>
      <c r="R12" s="18">
        <f t="shared" ref="R12:R50" si="5">MAX(O12:P12)</f>
        <v>7.8333333333333339</v>
      </c>
      <c r="S12" s="14"/>
    </row>
    <row r="13" spans="1:19" s="19" customFormat="1">
      <c r="A13" s="11">
        <v>3</v>
      </c>
      <c r="B13" s="28" t="s">
        <v>48</v>
      </c>
      <c r="C13" s="29" t="s">
        <v>26</v>
      </c>
      <c r="D13" s="27" t="s">
        <v>49</v>
      </c>
      <c r="E13" s="12">
        <v>7.5</v>
      </c>
      <c r="F13" s="13"/>
      <c r="G13" s="14"/>
      <c r="H13" s="14">
        <v>5</v>
      </c>
      <c r="I13" s="14"/>
      <c r="J13" s="14"/>
      <c r="K13" s="15">
        <f t="shared" si="0"/>
        <v>5.833333333333333</v>
      </c>
      <c r="L13" s="16" t="str">
        <f t="shared" si="1"/>
        <v>x</v>
      </c>
      <c r="M13" s="17">
        <v>6.3</v>
      </c>
      <c r="N13" s="17"/>
      <c r="O13" s="16">
        <f t="shared" si="2"/>
        <v>6.1133333333333324</v>
      </c>
      <c r="P13" s="16" t="str">
        <f t="shared" si="3"/>
        <v/>
      </c>
      <c r="Q13" s="17" t="str">
        <f t="shared" si="4"/>
        <v>x</v>
      </c>
      <c r="R13" s="18">
        <f t="shared" si="5"/>
        <v>6.1133333333333324</v>
      </c>
      <c r="S13" s="14"/>
    </row>
    <row r="14" spans="1:19" s="19" customFormat="1">
      <c r="A14" s="11">
        <v>4</v>
      </c>
      <c r="B14" s="28" t="s">
        <v>50</v>
      </c>
      <c r="C14" s="29" t="s">
        <v>26</v>
      </c>
      <c r="D14" s="27" t="s">
        <v>51</v>
      </c>
      <c r="E14" s="12">
        <v>7.5</v>
      </c>
      <c r="F14" s="13"/>
      <c r="G14" s="14"/>
      <c r="H14" s="14">
        <v>7.5</v>
      </c>
      <c r="I14" s="14"/>
      <c r="J14" s="14"/>
      <c r="K14" s="15">
        <f t="shared" si="0"/>
        <v>7.5</v>
      </c>
      <c r="L14" s="16" t="str">
        <f t="shared" si="1"/>
        <v>x</v>
      </c>
      <c r="M14" s="17">
        <v>6</v>
      </c>
      <c r="N14" s="17"/>
      <c r="O14" s="16">
        <f t="shared" si="2"/>
        <v>6.6</v>
      </c>
      <c r="P14" s="16" t="str">
        <f t="shared" si="3"/>
        <v/>
      </c>
      <c r="Q14" s="17" t="str">
        <f t="shared" si="4"/>
        <v>x</v>
      </c>
      <c r="R14" s="18">
        <f t="shared" si="5"/>
        <v>6.6</v>
      </c>
      <c r="S14" s="14"/>
    </row>
    <row r="15" spans="1:19" s="19" customFormat="1">
      <c r="A15" s="11">
        <v>5</v>
      </c>
      <c r="B15" s="28" t="s">
        <v>52</v>
      </c>
      <c r="C15" s="29" t="s">
        <v>27</v>
      </c>
      <c r="D15" s="27" t="s">
        <v>53</v>
      </c>
      <c r="E15" s="12">
        <v>6.5</v>
      </c>
      <c r="F15" s="13"/>
      <c r="G15" s="14"/>
      <c r="H15" s="14">
        <v>5.5</v>
      </c>
      <c r="I15" s="14"/>
      <c r="J15" s="14"/>
      <c r="K15" s="15">
        <f t="shared" si="0"/>
        <v>5.833333333333333</v>
      </c>
      <c r="L15" s="16" t="str">
        <f t="shared" si="1"/>
        <v>x</v>
      </c>
      <c r="M15" s="17">
        <v>7.3</v>
      </c>
      <c r="N15" s="17"/>
      <c r="O15" s="16">
        <f t="shared" si="2"/>
        <v>6.7133333333333329</v>
      </c>
      <c r="P15" s="16" t="str">
        <f t="shared" si="3"/>
        <v/>
      </c>
      <c r="Q15" s="17" t="str">
        <f t="shared" si="4"/>
        <v>x</v>
      </c>
      <c r="R15" s="18">
        <f t="shared" si="5"/>
        <v>6.7133333333333329</v>
      </c>
      <c r="S15" s="14"/>
    </row>
    <row r="16" spans="1:19" s="19" customFormat="1">
      <c r="A16" s="11">
        <v>6</v>
      </c>
      <c r="B16" s="28" t="s">
        <v>54</v>
      </c>
      <c r="C16" s="29" t="s">
        <v>55</v>
      </c>
      <c r="D16" s="27" t="s">
        <v>56</v>
      </c>
      <c r="E16" s="12">
        <v>7</v>
      </c>
      <c r="F16" s="13"/>
      <c r="G16" s="14"/>
      <c r="H16" s="14">
        <v>8.8000000000000007</v>
      </c>
      <c r="I16" s="14"/>
      <c r="J16" s="14"/>
      <c r="K16" s="15">
        <f t="shared" si="0"/>
        <v>8.2000000000000011</v>
      </c>
      <c r="L16" s="16" t="str">
        <f t="shared" si="1"/>
        <v>x</v>
      </c>
      <c r="M16" s="17">
        <v>5</v>
      </c>
      <c r="N16" s="17"/>
      <c r="O16" s="16">
        <f t="shared" si="2"/>
        <v>6.28</v>
      </c>
      <c r="P16" s="16" t="str">
        <f t="shared" si="3"/>
        <v/>
      </c>
      <c r="Q16" s="17" t="str">
        <f t="shared" si="4"/>
        <v>x</v>
      </c>
      <c r="R16" s="18">
        <f t="shared" si="5"/>
        <v>6.28</v>
      </c>
      <c r="S16" s="14"/>
    </row>
    <row r="17" spans="1:19" s="19" customFormat="1">
      <c r="A17" s="11">
        <v>7</v>
      </c>
      <c r="B17" s="28" t="s">
        <v>57</v>
      </c>
      <c r="C17" s="29" t="s">
        <v>58</v>
      </c>
      <c r="D17" s="27" t="s">
        <v>59</v>
      </c>
      <c r="E17" s="12">
        <v>5</v>
      </c>
      <c r="F17" s="13"/>
      <c r="G17" s="14"/>
      <c r="H17" s="14">
        <v>5</v>
      </c>
      <c r="I17" s="14"/>
      <c r="J17" s="14"/>
      <c r="K17" s="15">
        <f t="shared" si="0"/>
        <v>5</v>
      </c>
      <c r="L17" s="16" t="str">
        <f t="shared" si="1"/>
        <v>x</v>
      </c>
      <c r="M17" s="17">
        <v>5</v>
      </c>
      <c r="N17" s="17"/>
      <c r="O17" s="16">
        <f t="shared" si="2"/>
        <v>5</v>
      </c>
      <c r="P17" s="16" t="str">
        <f t="shared" si="3"/>
        <v/>
      </c>
      <c r="Q17" s="17" t="str">
        <f t="shared" si="4"/>
        <v>x</v>
      </c>
      <c r="R17" s="18">
        <f t="shared" si="5"/>
        <v>5</v>
      </c>
      <c r="S17" s="14"/>
    </row>
    <row r="18" spans="1:19" s="19" customFormat="1">
      <c r="A18" s="11">
        <v>8</v>
      </c>
      <c r="B18" s="28" t="s">
        <v>28</v>
      </c>
      <c r="C18" s="29" t="s">
        <v>18</v>
      </c>
      <c r="D18" s="27" t="s">
        <v>60</v>
      </c>
      <c r="E18" s="12">
        <v>10</v>
      </c>
      <c r="F18" s="13"/>
      <c r="G18" s="14"/>
      <c r="H18" s="14">
        <v>8</v>
      </c>
      <c r="I18" s="14"/>
      <c r="J18" s="14"/>
      <c r="K18" s="15">
        <f t="shared" si="0"/>
        <v>8.6666666666666661</v>
      </c>
      <c r="L18" s="16" t="str">
        <f t="shared" si="1"/>
        <v>x</v>
      </c>
      <c r="M18" s="17">
        <v>6.8</v>
      </c>
      <c r="N18" s="17"/>
      <c r="O18" s="16">
        <f t="shared" si="2"/>
        <v>7.5466666666666669</v>
      </c>
      <c r="P18" s="16" t="str">
        <f t="shared" si="3"/>
        <v/>
      </c>
      <c r="Q18" s="17" t="str">
        <f t="shared" si="4"/>
        <v>x</v>
      </c>
      <c r="R18" s="18">
        <f t="shared" si="5"/>
        <v>7.5466666666666669</v>
      </c>
      <c r="S18" s="14"/>
    </row>
    <row r="19" spans="1:19" s="19" customFormat="1">
      <c r="A19" s="11">
        <v>9</v>
      </c>
      <c r="B19" s="28" t="s">
        <v>61</v>
      </c>
      <c r="C19" s="29" t="s">
        <v>62</v>
      </c>
      <c r="D19" s="27" t="s">
        <v>63</v>
      </c>
      <c r="E19" s="12">
        <v>10</v>
      </c>
      <c r="F19" s="13"/>
      <c r="G19" s="14"/>
      <c r="H19" s="14">
        <v>10</v>
      </c>
      <c r="I19" s="14"/>
      <c r="J19" s="14"/>
      <c r="K19" s="15">
        <f t="shared" si="0"/>
        <v>10</v>
      </c>
      <c r="L19" s="16" t="str">
        <f t="shared" si="1"/>
        <v>x</v>
      </c>
      <c r="M19" s="17">
        <v>7.5</v>
      </c>
      <c r="N19" s="17"/>
      <c r="O19" s="16">
        <f t="shared" si="2"/>
        <v>8.5</v>
      </c>
      <c r="P19" s="16" t="str">
        <f t="shared" si="3"/>
        <v/>
      </c>
      <c r="Q19" s="17" t="str">
        <f t="shared" si="4"/>
        <v>x</v>
      </c>
      <c r="R19" s="18">
        <f t="shared" si="5"/>
        <v>8.5</v>
      </c>
      <c r="S19" s="14"/>
    </row>
    <row r="20" spans="1:19" s="19" customFormat="1">
      <c r="A20" s="11">
        <v>10</v>
      </c>
      <c r="B20" s="28" t="s">
        <v>64</v>
      </c>
      <c r="C20" s="29" t="s">
        <v>65</v>
      </c>
      <c r="D20" s="27" t="s">
        <v>66</v>
      </c>
      <c r="E20" s="12">
        <v>0</v>
      </c>
      <c r="F20" s="13"/>
      <c r="G20" s="14"/>
      <c r="H20" s="14">
        <v>0</v>
      </c>
      <c r="I20" s="14"/>
      <c r="J20" s="14"/>
      <c r="K20" s="15">
        <f t="shared" si="0"/>
        <v>0</v>
      </c>
      <c r="L20" s="16" t="str">
        <f t="shared" si="1"/>
        <v/>
      </c>
      <c r="M20" s="17"/>
      <c r="N20" s="17"/>
      <c r="O20" s="16" t="str">
        <f t="shared" si="2"/>
        <v/>
      </c>
      <c r="P20" s="16" t="str">
        <f t="shared" si="3"/>
        <v/>
      </c>
      <c r="Q20" s="17" t="str">
        <f t="shared" si="4"/>
        <v/>
      </c>
      <c r="R20" s="18">
        <f t="shared" si="5"/>
        <v>0</v>
      </c>
      <c r="S20" s="14"/>
    </row>
    <row r="21" spans="1:19" s="19" customFormat="1">
      <c r="A21" s="11">
        <v>11</v>
      </c>
      <c r="B21" s="28" t="s">
        <v>67</v>
      </c>
      <c r="C21" s="29" t="s">
        <v>68</v>
      </c>
      <c r="D21" s="27" t="s">
        <v>69</v>
      </c>
      <c r="E21" s="12">
        <v>5.5</v>
      </c>
      <c r="F21" s="13"/>
      <c r="G21" s="14"/>
      <c r="H21" s="14">
        <v>5.5</v>
      </c>
      <c r="I21" s="14"/>
      <c r="J21" s="14"/>
      <c r="K21" s="15">
        <f t="shared" si="0"/>
        <v>5.5</v>
      </c>
      <c r="L21" s="16" t="str">
        <f t="shared" si="1"/>
        <v>x</v>
      </c>
      <c r="M21" s="17">
        <v>5.3</v>
      </c>
      <c r="N21" s="17"/>
      <c r="O21" s="16">
        <f t="shared" si="2"/>
        <v>5.38</v>
      </c>
      <c r="P21" s="16" t="str">
        <f t="shared" si="3"/>
        <v/>
      </c>
      <c r="Q21" s="17" t="str">
        <f t="shared" si="4"/>
        <v>x</v>
      </c>
      <c r="R21" s="18">
        <f t="shared" si="5"/>
        <v>5.38</v>
      </c>
      <c r="S21" s="14"/>
    </row>
    <row r="22" spans="1:19" s="19" customFormat="1">
      <c r="A22" s="11">
        <v>12</v>
      </c>
      <c r="B22" s="28" t="s">
        <v>70</v>
      </c>
      <c r="C22" s="29" t="s">
        <v>71</v>
      </c>
      <c r="D22" s="27" t="s">
        <v>72</v>
      </c>
      <c r="E22" s="12">
        <v>10</v>
      </c>
      <c r="F22" s="13"/>
      <c r="G22" s="14"/>
      <c r="H22" s="14">
        <v>0</v>
      </c>
      <c r="I22" s="14"/>
      <c r="J22" s="14"/>
      <c r="K22" s="15">
        <f t="shared" si="0"/>
        <v>3.3333333333333335</v>
      </c>
      <c r="L22" s="16"/>
      <c r="M22" s="17"/>
      <c r="N22" s="17"/>
      <c r="O22" s="16" t="str">
        <f t="shared" si="2"/>
        <v/>
      </c>
      <c r="P22" s="16" t="str">
        <f t="shared" si="3"/>
        <v/>
      </c>
      <c r="Q22" s="17" t="str">
        <f t="shared" si="4"/>
        <v/>
      </c>
      <c r="R22" s="18">
        <f t="shared" si="5"/>
        <v>0</v>
      </c>
      <c r="S22" s="31" t="s">
        <v>154</v>
      </c>
    </row>
    <row r="23" spans="1:19" s="19" customFormat="1">
      <c r="A23" s="11">
        <v>13</v>
      </c>
      <c r="B23" s="28" t="s">
        <v>73</v>
      </c>
      <c r="C23" s="29" t="s">
        <v>29</v>
      </c>
      <c r="D23" s="27" t="s">
        <v>74</v>
      </c>
      <c r="E23" s="12">
        <v>7.5</v>
      </c>
      <c r="F23" s="13"/>
      <c r="G23" s="14"/>
      <c r="H23" s="14">
        <v>7.5</v>
      </c>
      <c r="I23" s="14"/>
      <c r="J23" s="14"/>
      <c r="K23" s="15">
        <f t="shared" si="0"/>
        <v>7.5</v>
      </c>
      <c r="L23" s="16" t="str">
        <f t="shared" si="1"/>
        <v>x</v>
      </c>
      <c r="M23" s="17">
        <v>6.5</v>
      </c>
      <c r="N23" s="17"/>
      <c r="O23" s="16">
        <f t="shared" si="2"/>
        <v>6.9</v>
      </c>
      <c r="P23" s="16" t="str">
        <f t="shared" si="3"/>
        <v/>
      </c>
      <c r="Q23" s="17" t="str">
        <f t="shared" si="4"/>
        <v>x</v>
      </c>
      <c r="R23" s="18">
        <f t="shared" si="5"/>
        <v>6.9</v>
      </c>
      <c r="S23" s="14"/>
    </row>
    <row r="24" spans="1:19" s="19" customFormat="1">
      <c r="A24" s="11">
        <v>14</v>
      </c>
      <c r="B24" s="28" t="s">
        <v>75</v>
      </c>
      <c r="C24" s="29" t="s">
        <v>76</v>
      </c>
      <c r="D24" s="27" t="s">
        <v>77</v>
      </c>
      <c r="E24" s="12">
        <v>8</v>
      </c>
      <c r="F24" s="13"/>
      <c r="G24" s="14"/>
      <c r="H24" s="14">
        <v>7</v>
      </c>
      <c r="I24" s="14"/>
      <c r="J24" s="14"/>
      <c r="K24" s="15">
        <f t="shared" si="0"/>
        <v>7.333333333333333</v>
      </c>
      <c r="L24" s="16" t="str">
        <f t="shared" si="1"/>
        <v>x</v>
      </c>
      <c r="M24" s="17">
        <v>5.8</v>
      </c>
      <c r="N24" s="17"/>
      <c r="O24" s="16">
        <f t="shared" si="2"/>
        <v>6.4133333333333322</v>
      </c>
      <c r="P24" s="16" t="str">
        <f t="shared" si="3"/>
        <v/>
      </c>
      <c r="Q24" s="17" t="str">
        <f t="shared" si="4"/>
        <v>x</v>
      </c>
      <c r="R24" s="18">
        <f t="shared" si="5"/>
        <v>6.4133333333333322</v>
      </c>
      <c r="S24" s="14"/>
    </row>
    <row r="25" spans="1:19" s="19" customFormat="1">
      <c r="A25" s="11">
        <v>15</v>
      </c>
      <c r="B25" s="28" t="s">
        <v>78</v>
      </c>
      <c r="C25" s="29" t="s">
        <v>79</v>
      </c>
      <c r="D25" s="27" t="s">
        <v>80</v>
      </c>
      <c r="E25" s="12">
        <v>5.5</v>
      </c>
      <c r="F25" s="13"/>
      <c r="G25" s="14"/>
      <c r="H25" s="14">
        <v>5.5</v>
      </c>
      <c r="I25" s="14"/>
      <c r="J25" s="14"/>
      <c r="K25" s="15">
        <f t="shared" si="0"/>
        <v>5.5</v>
      </c>
      <c r="L25" s="16" t="str">
        <f t="shared" si="1"/>
        <v>x</v>
      </c>
      <c r="M25" s="17">
        <v>5.8</v>
      </c>
      <c r="N25" s="17"/>
      <c r="O25" s="16">
        <f t="shared" si="2"/>
        <v>5.68</v>
      </c>
      <c r="P25" s="16" t="str">
        <f t="shared" si="3"/>
        <v/>
      </c>
      <c r="Q25" s="17" t="str">
        <f t="shared" si="4"/>
        <v>x</v>
      </c>
      <c r="R25" s="18">
        <f t="shared" si="5"/>
        <v>5.68</v>
      </c>
      <c r="S25" s="14"/>
    </row>
    <row r="26" spans="1:19" s="19" customFormat="1">
      <c r="A26" s="11">
        <v>16</v>
      </c>
      <c r="B26" s="28" t="s">
        <v>81</v>
      </c>
      <c r="C26" s="29" t="s">
        <v>30</v>
      </c>
      <c r="D26" s="27" t="s">
        <v>82</v>
      </c>
      <c r="E26" s="12">
        <v>10</v>
      </c>
      <c r="F26" s="13"/>
      <c r="G26" s="14"/>
      <c r="H26" s="14">
        <v>8</v>
      </c>
      <c r="I26" s="14"/>
      <c r="J26" s="14"/>
      <c r="K26" s="15">
        <f t="shared" si="0"/>
        <v>8.6666666666666661</v>
      </c>
      <c r="L26" s="16" t="str">
        <f t="shared" si="1"/>
        <v>x</v>
      </c>
      <c r="M26" s="17">
        <v>5.8</v>
      </c>
      <c r="N26" s="17"/>
      <c r="O26" s="16">
        <f t="shared" si="2"/>
        <v>6.9466666666666672</v>
      </c>
      <c r="P26" s="16" t="str">
        <f t="shared" si="3"/>
        <v/>
      </c>
      <c r="Q26" s="17" t="str">
        <f t="shared" si="4"/>
        <v>x</v>
      </c>
      <c r="R26" s="18">
        <f t="shared" si="5"/>
        <v>6.9466666666666672</v>
      </c>
      <c r="S26" s="14"/>
    </row>
    <row r="27" spans="1:19" s="19" customFormat="1">
      <c r="A27" s="11">
        <v>17</v>
      </c>
      <c r="B27" s="28" t="s">
        <v>83</v>
      </c>
      <c r="C27" s="29" t="s">
        <v>31</v>
      </c>
      <c r="D27" s="27" t="s">
        <v>84</v>
      </c>
      <c r="E27" s="12">
        <v>9.5</v>
      </c>
      <c r="F27" s="13"/>
      <c r="G27" s="14"/>
      <c r="H27" s="14">
        <v>9.5</v>
      </c>
      <c r="I27" s="14"/>
      <c r="J27" s="14"/>
      <c r="K27" s="15">
        <f t="shared" si="0"/>
        <v>9.5</v>
      </c>
      <c r="L27" s="16" t="str">
        <f t="shared" si="1"/>
        <v>x</v>
      </c>
      <c r="M27" s="17">
        <v>7.3</v>
      </c>
      <c r="N27" s="17"/>
      <c r="O27" s="16">
        <f t="shared" si="2"/>
        <v>8.18</v>
      </c>
      <c r="P27" s="16" t="str">
        <f t="shared" si="3"/>
        <v/>
      </c>
      <c r="Q27" s="17" t="str">
        <f t="shared" si="4"/>
        <v>x</v>
      </c>
      <c r="R27" s="18">
        <f t="shared" si="5"/>
        <v>8.18</v>
      </c>
      <c r="S27" s="14"/>
    </row>
    <row r="28" spans="1:19" s="19" customFormat="1">
      <c r="A28" s="11">
        <v>18</v>
      </c>
      <c r="B28" s="28" t="s">
        <v>85</v>
      </c>
      <c r="C28" s="29" t="s">
        <v>40</v>
      </c>
      <c r="D28" s="27" t="s">
        <v>86</v>
      </c>
      <c r="E28" s="12">
        <v>10</v>
      </c>
      <c r="F28" s="13"/>
      <c r="G28" s="14"/>
      <c r="H28" s="14">
        <v>8</v>
      </c>
      <c r="I28" s="14"/>
      <c r="J28" s="14"/>
      <c r="K28" s="15">
        <f t="shared" si="0"/>
        <v>8.6666666666666661</v>
      </c>
      <c r="L28" s="16" t="str">
        <f t="shared" si="1"/>
        <v>x</v>
      </c>
      <c r="M28" s="17">
        <v>8</v>
      </c>
      <c r="N28" s="17"/>
      <c r="O28" s="16">
        <f t="shared" si="2"/>
        <v>8.2666666666666657</v>
      </c>
      <c r="P28" s="16" t="str">
        <f t="shared" si="3"/>
        <v/>
      </c>
      <c r="Q28" s="17" t="str">
        <f t="shared" si="4"/>
        <v>x</v>
      </c>
      <c r="R28" s="18">
        <f t="shared" si="5"/>
        <v>8.2666666666666657</v>
      </c>
      <c r="S28" s="14"/>
    </row>
    <row r="29" spans="1:19" s="19" customFormat="1">
      <c r="A29" s="11">
        <v>19</v>
      </c>
      <c r="B29" s="28" t="s">
        <v>87</v>
      </c>
      <c r="C29" s="29" t="s">
        <v>88</v>
      </c>
      <c r="D29" s="27" t="s">
        <v>89</v>
      </c>
      <c r="E29" s="12">
        <v>10</v>
      </c>
      <c r="F29" s="13"/>
      <c r="G29" s="14"/>
      <c r="H29" s="14">
        <v>5</v>
      </c>
      <c r="I29" s="14"/>
      <c r="J29" s="14"/>
      <c r="K29" s="15">
        <f t="shared" si="0"/>
        <v>6.666666666666667</v>
      </c>
      <c r="L29" s="16" t="str">
        <f t="shared" si="1"/>
        <v>x</v>
      </c>
      <c r="M29" s="17">
        <v>6.8</v>
      </c>
      <c r="N29" s="17"/>
      <c r="O29" s="16">
        <f t="shared" si="2"/>
        <v>6.746666666666667</v>
      </c>
      <c r="P29" s="16" t="str">
        <f t="shared" si="3"/>
        <v/>
      </c>
      <c r="Q29" s="17" t="str">
        <f t="shared" si="4"/>
        <v>x</v>
      </c>
      <c r="R29" s="18">
        <f t="shared" si="5"/>
        <v>6.746666666666667</v>
      </c>
      <c r="S29" s="14"/>
    </row>
    <row r="30" spans="1:19" s="19" customFormat="1">
      <c r="A30" s="11">
        <v>20</v>
      </c>
      <c r="B30" s="28" t="s">
        <v>90</v>
      </c>
      <c r="C30" s="29" t="s">
        <v>91</v>
      </c>
      <c r="D30" s="27" t="s">
        <v>92</v>
      </c>
      <c r="E30" s="12">
        <v>0</v>
      </c>
      <c r="F30" s="13"/>
      <c r="G30" s="14"/>
      <c r="H30" s="14">
        <v>0</v>
      </c>
      <c r="I30" s="14"/>
      <c r="J30" s="14"/>
      <c r="K30" s="15">
        <f t="shared" si="0"/>
        <v>0</v>
      </c>
      <c r="L30" s="16" t="str">
        <f t="shared" si="1"/>
        <v/>
      </c>
      <c r="M30" s="17"/>
      <c r="N30" s="17"/>
      <c r="O30" s="16" t="str">
        <f t="shared" si="2"/>
        <v/>
      </c>
      <c r="P30" s="16" t="str">
        <f t="shared" si="3"/>
        <v/>
      </c>
      <c r="Q30" s="17" t="str">
        <f t="shared" si="4"/>
        <v/>
      </c>
      <c r="R30" s="18">
        <f t="shared" si="5"/>
        <v>0</v>
      </c>
      <c r="S30" s="14"/>
    </row>
    <row r="31" spans="1:19" s="19" customFormat="1">
      <c r="A31" s="11">
        <v>21</v>
      </c>
      <c r="B31" s="28" t="s">
        <v>93</v>
      </c>
      <c r="C31" s="29" t="s">
        <v>94</v>
      </c>
      <c r="D31" s="27" t="s">
        <v>95</v>
      </c>
      <c r="E31" s="12">
        <v>8</v>
      </c>
      <c r="F31" s="13"/>
      <c r="G31" s="14"/>
      <c r="H31" s="14">
        <v>9</v>
      </c>
      <c r="I31" s="14"/>
      <c r="J31" s="14"/>
      <c r="K31" s="15">
        <f t="shared" si="0"/>
        <v>8.6666666666666661</v>
      </c>
      <c r="L31" s="16" t="str">
        <f t="shared" si="1"/>
        <v>x</v>
      </c>
      <c r="M31" s="17">
        <v>7</v>
      </c>
      <c r="N31" s="17"/>
      <c r="O31" s="16">
        <f t="shared" si="2"/>
        <v>7.6666666666666661</v>
      </c>
      <c r="P31" s="16" t="str">
        <f t="shared" si="3"/>
        <v/>
      </c>
      <c r="Q31" s="17" t="str">
        <f t="shared" si="4"/>
        <v>x</v>
      </c>
      <c r="R31" s="18">
        <f t="shared" si="5"/>
        <v>7.6666666666666661</v>
      </c>
      <c r="S31" s="14"/>
    </row>
    <row r="32" spans="1:19" s="19" customFormat="1">
      <c r="A32" s="11">
        <v>22</v>
      </c>
      <c r="B32" s="28" t="s">
        <v>96</v>
      </c>
      <c r="C32" s="29" t="s">
        <v>97</v>
      </c>
      <c r="D32" s="27" t="s">
        <v>98</v>
      </c>
      <c r="E32" s="12">
        <v>6</v>
      </c>
      <c r="F32" s="13"/>
      <c r="G32" s="14"/>
      <c r="H32" s="14">
        <v>7.5</v>
      </c>
      <c r="I32" s="14"/>
      <c r="J32" s="14"/>
      <c r="K32" s="15">
        <f t="shared" si="0"/>
        <v>7</v>
      </c>
      <c r="L32" s="16" t="str">
        <f t="shared" si="1"/>
        <v>x</v>
      </c>
      <c r="M32" s="17">
        <v>6.8</v>
      </c>
      <c r="N32" s="17"/>
      <c r="O32" s="16">
        <f t="shared" si="2"/>
        <v>6.88</v>
      </c>
      <c r="P32" s="16" t="str">
        <f t="shared" si="3"/>
        <v/>
      </c>
      <c r="Q32" s="17" t="str">
        <f t="shared" si="4"/>
        <v>x</v>
      </c>
      <c r="R32" s="18">
        <f t="shared" si="5"/>
        <v>6.88</v>
      </c>
      <c r="S32" s="14"/>
    </row>
    <row r="33" spans="1:19" s="19" customFormat="1">
      <c r="A33" s="11">
        <v>23</v>
      </c>
      <c r="B33" s="28" t="s">
        <v>99</v>
      </c>
      <c r="C33" s="29" t="s">
        <v>100</v>
      </c>
      <c r="D33" s="27" t="s">
        <v>101</v>
      </c>
      <c r="E33" s="12">
        <v>6.5</v>
      </c>
      <c r="F33" s="13"/>
      <c r="G33" s="14"/>
      <c r="H33" s="14">
        <v>5</v>
      </c>
      <c r="I33" s="14"/>
      <c r="J33" s="14"/>
      <c r="K33" s="15">
        <f t="shared" si="0"/>
        <v>5.5</v>
      </c>
      <c r="L33" s="16" t="str">
        <f t="shared" si="1"/>
        <v>x</v>
      </c>
      <c r="M33" s="17">
        <v>6</v>
      </c>
      <c r="N33" s="17"/>
      <c r="O33" s="16">
        <f t="shared" si="2"/>
        <v>5.8</v>
      </c>
      <c r="P33" s="16" t="str">
        <f t="shared" si="3"/>
        <v/>
      </c>
      <c r="Q33" s="17" t="str">
        <f t="shared" si="4"/>
        <v>x</v>
      </c>
      <c r="R33" s="18">
        <f t="shared" si="5"/>
        <v>5.8</v>
      </c>
      <c r="S33" s="14"/>
    </row>
    <row r="34" spans="1:19" s="19" customFormat="1">
      <c r="A34" s="11">
        <v>24</v>
      </c>
      <c r="B34" s="28" t="s">
        <v>102</v>
      </c>
      <c r="C34" s="29" t="s">
        <v>103</v>
      </c>
      <c r="D34" s="27" t="s">
        <v>104</v>
      </c>
      <c r="E34" s="12">
        <v>8</v>
      </c>
      <c r="F34" s="13"/>
      <c r="G34" s="14"/>
      <c r="H34" s="14">
        <v>5.5</v>
      </c>
      <c r="I34" s="14"/>
      <c r="J34" s="14"/>
      <c r="K34" s="15">
        <f t="shared" si="0"/>
        <v>6.333333333333333</v>
      </c>
      <c r="L34" s="16" t="str">
        <f t="shared" si="1"/>
        <v>x</v>
      </c>
      <c r="M34" s="17">
        <v>7</v>
      </c>
      <c r="N34" s="17"/>
      <c r="O34" s="16">
        <f t="shared" si="2"/>
        <v>6.7333333333333325</v>
      </c>
      <c r="P34" s="16" t="str">
        <f t="shared" si="3"/>
        <v/>
      </c>
      <c r="Q34" s="17" t="str">
        <f t="shared" si="4"/>
        <v>x</v>
      </c>
      <c r="R34" s="18">
        <f t="shared" si="5"/>
        <v>6.7333333333333325</v>
      </c>
      <c r="S34" s="14"/>
    </row>
    <row r="35" spans="1:19" s="19" customFormat="1">
      <c r="A35" s="11">
        <v>25</v>
      </c>
      <c r="B35" s="28" t="s">
        <v>105</v>
      </c>
      <c r="C35" s="29" t="s">
        <v>106</v>
      </c>
      <c r="D35" s="27" t="s">
        <v>107</v>
      </c>
      <c r="E35" s="12">
        <v>6.5</v>
      </c>
      <c r="F35" s="13"/>
      <c r="G35" s="14"/>
      <c r="H35" s="14">
        <v>8</v>
      </c>
      <c r="I35" s="14"/>
      <c r="J35" s="14"/>
      <c r="K35" s="15">
        <f t="shared" si="0"/>
        <v>7.5</v>
      </c>
      <c r="L35" s="16" t="str">
        <f t="shared" si="1"/>
        <v>x</v>
      </c>
      <c r="M35" s="17">
        <v>8</v>
      </c>
      <c r="N35" s="17"/>
      <c r="O35" s="16">
        <f t="shared" si="2"/>
        <v>7.8</v>
      </c>
      <c r="P35" s="16" t="str">
        <f t="shared" si="3"/>
        <v/>
      </c>
      <c r="Q35" s="17" t="str">
        <f t="shared" si="4"/>
        <v>x</v>
      </c>
      <c r="R35" s="18">
        <f t="shared" si="5"/>
        <v>7.8</v>
      </c>
      <c r="S35" s="14"/>
    </row>
    <row r="36" spans="1:19" s="19" customFormat="1">
      <c r="A36" s="11">
        <v>26</v>
      </c>
      <c r="B36" s="28" t="s">
        <v>108</v>
      </c>
      <c r="C36" s="29" t="s">
        <v>109</v>
      </c>
      <c r="D36" s="27" t="s">
        <v>110</v>
      </c>
      <c r="E36" s="12">
        <v>5</v>
      </c>
      <c r="F36" s="13"/>
      <c r="G36" s="14"/>
      <c r="H36" s="14">
        <v>5</v>
      </c>
      <c r="I36" s="14"/>
      <c r="J36" s="14"/>
      <c r="K36" s="15">
        <f t="shared" si="0"/>
        <v>5</v>
      </c>
      <c r="L36" s="16" t="str">
        <f t="shared" si="1"/>
        <v>x</v>
      </c>
      <c r="M36" s="17">
        <v>5.8</v>
      </c>
      <c r="N36" s="17"/>
      <c r="O36" s="16">
        <f t="shared" si="2"/>
        <v>5.4799999999999995</v>
      </c>
      <c r="P36" s="16" t="str">
        <f t="shared" si="3"/>
        <v/>
      </c>
      <c r="Q36" s="17" t="str">
        <f t="shared" si="4"/>
        <v>x</v>
      </c>
      <c r="R36" s="18">
        <f t="shared" si="5"/>
        <v>5.4799999999999995</v>
      </c>
      <c r="S36" s="14"/>
    </row>
    <row r="37" spans="1:19" s="19" customFormat="1">
      <c r="A37" s="11">
        <v>27</v>
      </c>
      <c r="B37" s="28" t="s">
        <v>111</v>
      </c>
      <c r="C37" s="29" t="s">
        <v>112</v>
      </c>
      <c r="D37" s="27" t="s">
        <v>113</v>
      </c>
      <c r="E37" s="12">
        <v>7</v>
      </c>
      <c r="F37" s="13"/>
      <c r="G37" s="14"/>
      <c r="H37" s="14">
        <v>8.5</v>
      </c>
      <c r="I37" s="14"/>
      <c r="J37" s="14"/>
      <c r="K37" s="15">
        <f t="shared" si="0"/>
        <v>8</v>
      </c>
      <c r="L37" s="16" t="str">
        <f t="shared" si="1"/>
        <v>x</v>
      </c>
      <c r="M37" s="17">
        <v>7.8</v>
      </c>
      <c r="N37" s="17"/>
      <c r="O37" s="16">
        <f t="shared" si="2"/>
        <v>7.88</v>
      </c>
      <c r="P37" s="16" t="str">
        <f t="shared" si="3"/>
        <v/>
      </c>
      <c r="Q37" s="17" t="str">
        <f t="shared" si="4"/>
        <v>x</v>
      </c>
      <c r="R37" s="18">
        <f t="shared" si="5"/>
        <v>7.88</v>
      </c>
      <c r="S37" s="14"/>
    </row>
    <row r="38" spans="1:19" s="19" customFormat="1">
      <c r="A38" s="11">
        <v>28</v>
      </c>
      <c r="B38" s="28" t="s">
        <v>114</v>
      </c>
      <c r="C38" s="29" t="s">
        <v>32</v>
      </c>
      <c r="D38" s="27" t="s">
        <v>115</v>
      </c>
      <c r="E38" s="12">
        <v>10</v>
      </c>
      <c r="F38" s="13"/>
      <c r="G38" s="14"/>
      <c r="H38" s="14">
        <v>0</v>
      </c>
      <c r="I38" s="14"/>
      <c r="J38" s="14"/>
      <c r="K38" s="15">
        <f t="shared" si="0"/>
        <v>3.3333333333333335</v>
      </c>
      <c r="L38" s="16"/>
      <c r="M38" s="17"/>
      <c r="N38" s="17"/>
      <c r="O38" s="16" t="str">
        <f t="shared" si="2"/>
        <v/>
      </c>
      <c r="P38" s="16" t="str">
        <f t="shared" si="3"/>
        <v/>
      </c>
      <c r="Q38" s="17" t="str">
        <f t="shared" si="4"/>
        <v/>
      </c>
      <c r="R38" s="18">
        <f t="shared" si="5"/>
        <v>0</v>
      </c>
      <c r="S38" s="31" t="s">
        <v>154</v>
      </c>
    </row>
    <row r="39" spans="1:19" s="19" customFormat="1">
      <c r="A39" s="11">
        <v>29</v>
      </c>
      <c r="B39" s="28" t="s">
        <v>116</v>
      </c>
      <c r="C39" s="29" t="s">
        <v>32</v>
      </c>
      <c r="D39" s="27" t="s">
        <v>117</v>
      </c>
      <c r="E39" s="12">
        <v>9.5</v>
      </c>
      <c r="F39" s="13"/>
      <c r="G39" s="14"/>
      <c r="H39" s="14">
        <v>9.5</v>
      </c>
      <c r="I39" s="14"/>
      <c r="J39" s="14"/>
      <c r="K39" s="15">
        <f t="shared" si="0"/>
        <v>9.5</v>
      </c>
      <c r="L39" s="16" t="str">
        <f t="shared" si="1"/>
        <v>x</v>
      </c>
      <c r="M39" s="17">
        <v>8.3000000000000007</v>
      </c>
      <c r="N39" s="17"/>
      <c r="O39" s="16">
        <f t="shared" si="2"/>
        <v>8.7800000000000011</v>
      </c>
      <c r="P39" s="16" t="str">
        <f t="shared" si="3"/>
        <v/>
      </c>
      <c r="Q39" s="17" t="str">
        <f t="shared" si="4"/>
        <v>x</v>
      </c>
      <c r="R39" s="18">
        <f t="shared" si="5"/>
        <v>8.7800000000000011</v>
      </c>
      <c r="S39" s="14"/>
    </row>
    <row r="40" spans="1:19" s="19" customFormat="1">
      <c r="A40" s="11">
        <v>30</v>
      </c>
      <c r="B40" s="28" t="s">
        <v>118</v>
      </c>
      <c r="C40" s="29" t="s">
        <v>119</v>
      </c>
      <c r="D40" s="27" t="s">
        <v>120</v>
      </c>
      <c r="E40" s="12">
        <v>8</v>
      </c>
      <c r="F40" s="13"/>
      <c r="G40" s="14"/>
      <c r="H40" s="14">
        <v>5.5</v>
      </c>
      <c r="I40" s="14"/>
      <c r="J40" s="14"/>
      <c r="K40" s="15">
        <f t="shared" si="0"/>
        <v>6.333333333333333</v>
      </c>
      <c r="L40" s="16" t="str">
        <f t="shared" si="1"/>
        <v>x</v>
      </c>
      <c r="M40" s="17">
        <v>7</v>
      </c>
      <c r="N40" s="17"/>
      <c r="O40" s="16">
        <f t="shared" si="2"/>
        <v>6.7333333333333325</v>
      </c>
      <c r="P40" s="16" t="str">
        <f t="shared" si="3"/>
        <v/>
      </c>
      <c r="Q40" s="17" t="str">
        <f t="shared" si="4"/>
        <v>x</v>
      </c>
      <c r="R40" s="18">
        <f t="shared" si="5"/>
        <v>6.7333333333333325</v>
      </c>
      <c r="S40" s="14"/>
    </row>
    <row r="41" spans="1:19" s="19" customFormat="1">
      <c r="A41" s="11">
        <v>31</v>
      </c>
      <c r="B41" s="28" t="s">
        <v>121</v>
      </c>
      <c r="C41" s="29" t="s">
        <v>122</v>
      </c>
      <c r="D41" s="27" t="s">
        <v>123</v>
      </c>
      <c r="E41" s="12">
        <v>6.5</v>
      </c>
      <c r="F41" s="13"/>
      <c r="G41" s="14"/>
      <c r="H41" s="14">
        <v>5</v>
      </c>
      <c r="I41" s="14"/>
      <c r="J41" s="14"/>
      <c r="K41" s="15">
        <f t="shared" si="0"/>
        <v>5.5</v>
      </c>
      <c r="L41" s="16" t="str">
        <f t="shared" si="1"/>
        <v>x</v>
      </c>
      <c r="M41" s="17">
        <v>5.8</v>
      </c>
      <c r="N41" s="17"/>
      <c r="O41" s="16">
        <f t="shared" si="2"/>
        <v>5.68</v>
      </c>
      <c r="P41" s="16" t="str">
        <f t="shared" si="3"/>
        <v/>
      </c>
      <c r="Q41" s="17" t="str">
        <f t="shared" si="4"/>
        <v>x</v>
      </c>
      <c r="R41" s="18">
        <f t="shared" si="5"/>
        <v>5.68</v>
      </c>
      <c r="S41" s="14"/>
    </row>
    <row r="42" spans="1:19" s="19" customFormat="1">
      <c r="A42" s="11">
        <v>32</v>
      </c>
      <c r="B42" s="28" t="s">
        <v>116</v>
      </c>
      <c r="C42" s="29" t="s">
        <v>124</v>
      </c>
      <c r="D42" s="27" t="s">
        <v>125</v>
      </c>
      <c r="E42" s="12">
        <v>10</v>
      </c>
      <c r="F42" s="13"/>
      <c r="G42" s="14"/>
      <c r="H42" s="14">
        <v>9</v>
      </c>
      <c r="I42" s="14"/>
      <c r="J42" s="14"/>
      <c r="K42" s="15">
        <f t="shared" si="0"/>
        <v>9.3333333333333339</v>
      </c>
      <c r="L42" s="16" t="str">
        <f t="shared" si="1"/>
        <v>x</v>
      </c>
      <c r="M42" s="17">
        <v>7.5</v>
      </c>
      <c r="N42" s="17"/>
      <c r="O42" s="16">
        <f t="shared" si="2"/>
        <v>8.2333333333333343</v>
      </c>
      <c r="P42" s="16" t="str">
        <f t="shared" si="3"/>
        <v/>
      </c>
      <c r="Q42" s="17" t="str">
        <f t="shared" si="4"/>
        <v>x</v>
      </c>
      <c r="R42" s="18">
        <f t="shared" si="5"/>
        <v>8.2333333333333343</v>
      </c>
      <c r="S42" s="14"/>
    </row>
    <row r="43" spans="1:19" s="19" customFormat="1">
      <c r="A43" s="11">
        <v>33</v>
      </c>
      <c r="B43" s="28" t="s">
        <v>126</v>
      </c>
      <c r="C43" s="29" t="s">
        <v>127</v>
      </c>
      <c r="D43" s="27" t="s">
        <v>128</v>
      </c>
      <c r="E43" s="12">
        <v>5.5</v>
      </c>
      <c r="F43" s="13"/>
      <c r="G43" s="14"/>
      <c r="H43" s="14">
        <v>5.5</v>
      </c>
      <c r="I43" s="14"/>
      <c r="J43" s="14"/>
      <c r="K43" s="15">
        <f t="shared" si="0"/>
        <v>5.5</v>
      </c>
      <c r="L43" s="16" t="str">
        <f t="shared" si="1"/>
        <v>x</v>
      </c>
      <c r="M43" s="17">
        <v>6.5</v>
      </c>
      <c r="N43" s="17"/>
      <c r="O43" s="16">
        <f t="shared" si="2"/>
        <v>6.1</v>
      </c>
      <c r="P43" s="16" t="str">
        <f t="shared" si="3"/>
        <v/>
      </c>
      <c r="Q43" s="17" t="str">
        <f t="shared" si="4"/>
        <v>x</v>
      </c>
      <c r="R43" s="18">
        <f t="shared" si="5"/>
        <v>6.1</v>
      </c>
      <c r="S43" s="14"/>
    </row>
    <row r="44" spans="1:19" s="19" customFormat="1">
      <c r="A44" s="11">
        <v>34</v>
      </c>
      <c r="B44" s="28" t="s">
        <v>129</v>
      </c>
      <c r="C44" s="29" t="s">
        <v>39</v>
      </c>
      <c r="D44" s="27" t="s">
        <v>130</v>
      </c>
      <c r="E44" s="12">
        <v>0</v>
      </c>
      <c r="F44" s="13"/>
      <c r="G44" s="14"/>
      <c r="H44" s="14">
        <v>0</v>
      </c>
      <c r="I44" s="14"/>
      <c r="J44" s="14"/>
      <c r="K44" s="15">
        <f t="shared" si="0"/>
        <v>0</v>
      </c>
      <c r="L44" s="16" t="str">
        <f t="shared" si="1"/>
        <v/>
      </c>
      <c r="M44" s="17"/>
      <c r="N44" s="17"/>
      <c r="O44" s="16" t="str">
        <f t="shared" si="2"/>
        <v/>
      </c>
      <c r="P44" s="16" t="str">
        <f t="shared" si="3"/>
        <v/>
      </c>
      <c r="Q44" s="17" t="str">
        <f t="shared" si="4"/>
        <v/>
      </c>
      <c r="R44" s="18">
        <f t="shared" si="5"/>
        <v>0</v>
      </c>
      <c r="S44" s="14"/>
    </row>
    <row r="45" spans="1:19" s="19" customFormat="1">
      <c r="A45" s="11">
        <v>35</v>
      </c>
      <c r="B45" s="28" t="s">
        <v>131</v>
      </c>
      <c r="C45" s="29" t="s">
        <v>132</v>
      </c>
      <c r="D45" s="27" t="s">
        <v>133</v>
      </c>
      <c r="E45" s="12">
        <v>8</v>
      </c>
      <c r="F45" s="13"/>
      <c r="G45" s="14"/>
      <c r="H45" s="14">
        <v>8</v>
      </c>
      <c r="I45" s="14"/>
      <c r="J45" s="14"/>
      <c r="K45" s="15">
        <f t="shared" si="0"/>
        <v>8</v>
      </c>
      <c r="L45" s="16" t="str">
        <f t="shared" si="1"/>
        <v>x</v>
      </c>
      <c r="M45" s="17">
        <v>9</v>
      </c>
      <c r="N45" s="17"/>
      <c r="O45" s="16">
        <f t="shared" si="2"/>
        <v>8.6</v>
      </c>
      <c r="P45" s="16" t="str">
        <f t="shared" si="3"/>
        <v/>
      </c>
      <c r="Q45" s="17" t="str">
        <f t="shared" si="4"/>
        <v>x</v>
      </c>
      <c r="R45" s="18">
        <f t="shared" si="5"/>
        <v>8.6</v>
      </c>
      <c r="S45" s="14"/>
    </row>
    <row r="46" spans="1:19" s="19" customFormat="1">
      <c r="A46" s="11">
        <v>36</v>
      </c>
      <c r="B46" s="28" t="s">
        <v>134</v>
      </c>
      <c r="C46" s="29" t="s">
        <v>135</v>
      </c>
      <c r="D46" s="27" t="s">
        <v>136</v>
      </c>
      <c r="E46" s="12">
        <v>5.5</v>
      </c>
      <c r="F46" s="13"/>
      <c r="G46" s="14"/>
      <c r="H46" s="14">
        <v>6.5</v>
      </c>
      <c r="I46" s="14"/>
      <c r="J46" s="14"/>
      <c r="K46" s="15">
        <f t="shared" si="0"/>
        <v>6.166666666666667</v>
      </c>
      <c r="L46" s="16" t="str">
        <f t="shared" si="1"/>
        <v>x</v>
      </c>
      <c r="M46" s="17">
        <v>7</v>
      </c>
      <c r="N46" s="17"/>
      <c r="O46" s="16">
        <f t="shared" si="2"/>
        <v>6.666666666666667</v>
      </c>
      <c r="P46" s="16" t="str">
        <f t="shared" si="3"/>
        <v/>
      </c>
      <c r="Q46" s="17" t="str">
        <f t="shared" si="4"/>
        <v>x</v>
      </c>
      <c r="R46" s="18">
        <f t="shared" si="5"/>
        <v>6.666666666666667</v>
      </c>
      <c r="S46" s="14"/>
    </row>
    <row r="47" spans="1:19" s="19" customFormat="1">
      <c r="A47" s="11">
        <v>37</v>
      </c>
      <c r="B47" s="28" t="s">
        <v>137</v>
      </c>
      <c r="C47" s="29" t="s">
        <v>138</v>
      </c>
      <c r="D47" s="27" t="s">
        <v>139</v>
      </c>
      <c r="E47" s="12">
        <v>5.5</v>
      </c>
      <c r="F47" s="13"/>
      <c r="G47" s="14"/>
      <c r="H47" s="14">
        <v>8.5</v>
      </c>
      <c r="I47" s="14"/>
      <c r="J47" s="14"/>
      <c r="K47" s="15">
        <f t="shared" si="0"/>
        <v>7.5</v>
      </c>
      <c r="L47" s="16" t="str">
        <f t="shared" si="1"/>
        <v>x</v>
      </c>
      <c r="M47" s="17">
        <v>8.3000000000000007</v>
      </c>
      <c r="N47" s="17"/>
      <c r="O47" s="16">
        <f t="shared" si="2"/>
        <v>7.9800000000000013</v>
      </c>
      <c r="P47" s="16" t="str">
        <f t="shared" si="3"/>
        <v/>
      </c>
      <c r="Q47" s="17" t="str">
        <f t="shared" si="4"/>
        <v>x</v>
      </c>
      <c r="R47" s="18">
        <f t="shared" si="5"/>
        <v>7.9800000000000013</v>
      </c>
      <c r="S47" s="14"/>
    </row>
    <row r="48" spans="1:19" s="19" customFormat="1">
      <c r="A48" s="11">
        <v>38</v>
      </c>
      <c r="B48" s="28" t="s">
        <v>140</v>
      </c>
      <c r="C48" s="29" t="s">
        <v>141</v>
      </c>
      <c r="D48" s="27" t="s">
        <v>142</v>
      </c>
      <c r="E48" s="12">
        <v>8</v>
      </c>
      <c r="F48" s="13"/>
      <c r="G48" s="14"/>
      <c r="H48" s="14">
        <v>5</v>
      </c>
      <c r="I48" s="14"/>
      <c r="J48" s="14"/>
      <c r="K48" s="15">
        <f t="shared" si="0"/>
        <v>6</v>
      </c>
      <c r="L48" s="16" t="str">
        <f t="shared" si="1"/>
        <v>x</v>
      </c>
      <c r="M48" s="17">
        <v>7</v>
      </c>
      <c r="N48" s="17"/>
      <c r="O48" s="16">
        <f t="shared" si="2"/>
        <v>6.6</v>
      </c>
      <c r="P48" s="16" t="str">
        <f t="shared" si="3"/>
        <v/>
      </c>
      <c r="Q48" s="17" t="str">
        <f t="shared" si="4"/>
        <v>x</v>
      </c>
      <c r="R48" s="18">
        <f t="shared" si="5"/>
        <v>6.6</v>
      </c>
      <c r="S48" s="14"/>
    </row>
    <row r="49" spans="1:19" s="19" customFormat="1">
      <c r="A49" s="11">
        <v>39</v>
      </c>
      <c r="B49" s="28" t="s">
        <v>143</v>
      </c>
      <c r="C49" s="29" t="s">
        <v>26</v>
      </c>
      <c r="D49" s="27" t="s">
        <v>144</v>
      </c>
      <c r="E49" s="12">
        <v>7.5</v>
      </c>
      <c r="F49" s="13"/>
      <c r="G49" s="14"/>
      <c r="H49" s="14">
        <v>6</v>
      </c>
      <c r="I49" s="14"/>
      <c r="J49" s="14"/>
      <c r="K49" s="15">
        <f t="shared" si="0"/>
        <v>6.5</v>
      </c>
      <c r="L49" s="16" t="str">
        <f t="shared" si="1"/>
        <v>x</v>
      </c>
      <c r="M49" s="17">
        <v>0</v>
      </c>
      <c r="N49" s="17"/>
      <c r="O49" s="16">
        <f t="shared" si="2"/>
        <v>2.6</v>
      </c>
      <c r="P49" s="16" t="str">
        <f t="shared" si="3"/>
        <v/>
      </c>
      <c r="Q49" s="17" t="str">
        <f t="shared" si="4"/>
        <v/>
      </c>
      <c r="R49" s="18">
        <f t="shared" si="5"/>
        <v>2.6</v>
      </c>
      <c r="S49" s="14"/>
    </row>
    <row r="50" spans="1:19" s="19" customFormat="1">
      <c r="A50" s="11">
        <v>40</v>
      </c>
      <c r="B50" s="28" t="s">
        <v>145</v>
      </c>
      <c r="C50" s="29" t="s">
        <v>146</v>
      </c>
      <c r="D50" s="27" t="s">
        <v>147</v>
      </c>
      <c r="E50" s="12">
        <v>5.5</v>
      </c>
      <c r="F50" s="13"/>
      <c r="G50" s="14"/>
      <c r="H50" s="14">
        <v>6.5</v>
      </c>
      <c r="I50" s="14"/>
      <c r="J50" s="14"/>
      <c r="K50" s="15">
        <f t="shared" si="0"/>
        <v>6.166666666666667</v>
      </c>
      <c r="L50" s="16" t="str">
        <f t="shared" si="1"/>
        <v>x</v>
      </c>
      <c r="M50" s="17">
        <v>5.8</v>
      </c>
      <c r="N50" s="17"/>
      <c r="O50" s="16">
        <f t="shared" si="2"/>
        <v>5.9466666666666672</v>
      </c>
      <c r="P50" s="16" t="str">
        <f t="shared" si="3"/>
        <v/>
      </c>
      <c r="Q50" s="17" t="str">
        <f t="shared" si="4"/>
        <v>x</v>
      </c>
      <c r="R50" s="18">
        <f t="shared" si="5"/>
        <v>5.9466666666666672</v>
      </c>
      <c r="S50" s="14"/>
    </row>
    <row r="51" spans="1:19" s="19" customFormat="1">
      <c r="A51" s="11"/>
      <c r="B51" s="20"/>
      <c r="C51" s="21"/>
      <c r="D51" s="22"/>
      <c r="E51" s="12"/>
      <c r="F51" s="13"/>
      <c r="G51" s="14"/>
      <c r="H51" s="14"/>
      <c r="I51" s="14"/>
      <c r="J51" s="14"/>
      <c r="K51" s="12"/>
      <c r="L51" s="17" t="str">
        <f t="shared" ref="L51" si="6">IF(K51&lt;3,"","x")</f>
        <v/>
      </c>
      <c r="M51" s="17"/>
      <c r="N51" s="17"/>
      <c r="O51" s="17"/>
      <c r="P51" s="16" t="str">
        <f t="shared" ref="P51" si="7">IF(N51&lt;&gt;"",(K51*4+N51*6)/10,"")</f>
        <v/>
      </c>
      <c r="Q51" s="17" t="str">
        <f t="shared" ref="Q51" si="8">IF(M51&lt;3,IF(OR(N51&lt;3,N51=""),"","x"),IF(OR(N51&lt;3,N51=""),"","x"))</f>
        <v/>
      </c>
      <c r="R51" s="12"/>
      <c r="S51" s="14"/>
    </row>
    <row r="52" spans="1:19">
      <c r="B52" s="2" t="s">
        <v>33</v>
      </c>
      <c r="C52" s="23">
        <f>COUNT(A11:A51)</f>
        <v>40</v>
      </c>
    </row>
    <row r="53" spans="1:19">
      <c r="L53" s="24"/>
      <c r="M53" s="34" t="s">
        <v>152</v>
      </c>
      <c r="N53" s="34"/>
      <c r="O53" s="34"/>
      <c r="P53" s="34"/>
      <c r="Q53" s="34"/>
      <c r="R53" s="34"/>
    </row>
    <row r="54" spans="1:19">
      <c r="B54" s="2" t="s">
        <v>34</v>
      </c>
      <c r="E54" s="25" t="s">
        <v>35</v>
      </c>
      <c r="L54" s="26"/>
      <c r="M54" s="35" t="s">
        <v>36</v>
      </c>
      <c r="N54" s="35"/>
      <c r="O54" s="35"/>
      <c r="P54" s="35"/>
      <c r="Q54" s="35"/>
      <c r="R54" s="35"/>
    </row>
    <row r="58" spans="1:19">
      <c r="E58" s="1" t="s">
        <v>41</v>
      </c>
      <c r="O58" s="1" t="s">
        <v>37</v>
      </c>
    </row>
  </sheetData>
  <sheetProtection password="CE28" sheet="1" objects="1" scenarios="1"/>
  <autoFilter ref="A10:S54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53:R53"/>
    <mergeCell ref="M54:R54"/>
    <mergeCell ref="K9:K10"/>
    <mergeCell ref="L9:L10"/>
    <mergeCell ref="M9:N9"/>
    <mergeCell ref="O9:P9"/>
    <mergeCell ref="Q9:Q10"/>
    <mergeCell ref="R9:R10"/>
  </mergeCells>
  <conditionalFormatting sqref="P51:Q51">
    <cfRule type="cellIs" dxfId="15" priority="13" operator="lessThan">
      <formula>5</formula>
    </cfRule>
  </conditionalFormatting>
  <conditionalFormatting sqref="O11:Q12 O50:Q50 P47:Q49">
    <cfRule type="cellIs" dxfId="14" priority="9" operator="lessThan">
      <formula>5</formula>
    </cfRule>
  </conditionalFormatting>
  <conditionalFormatting sqref="M11:N12 M47:N50">
    <cfRule type="cellIs" dxfId="13" priority="8" operator="lessThan">
      <formula>3</formula>
    </cfRule>
  </conditionalFormatting>
  <conditionalFormatting sqref="K11:K50">
    <cfRule type="cellIs" dxfId="12" priority="7" operator="lessThan">
      <formula>3</formula>
    </cfRule>
  </conditionalFormatting>
  <conditionalFormatting sqref="O30:Q44 P45:Q46 O45:O49">
    <cfRule type="cellIs" dxfId="11" priority="6" operator="lessThan">
      <formula>5</formula>
    </cfRule>
  </conditionalFormatting>
  <conditionalFormatting sqref="M30:N46">
    <cfRule type="cellIs" dxfId="10" priority="5" operator="lessThan">
      <formula>3</formula>
    </cfRule>
  </conditionalFormatting>
  <conditionalFormatting sqref="O13:Q29">
    <cfRule type="cellIs" dxfId="9" priority="3" operator="lessThan">
      <formula>5</formula>
    </cfRule>
  </conditionalFormatting>
  <conditionalFormatting sqref="M13:N29">
    <cfRule type="cellIs" dxfId="8" priority="2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8"/>
  <sheetViews>
    <sheetView topLeftCell="A3" workbookViewId="0">
      <selection activeCell="U45" sqref="U45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42" t="s">
        <v>0</v>
      </c>
      <c r="B1" s="42"/>
      <c r="C1" s="42"/>
      <c r="D1" s="42"/>
      <c r="G1" s="35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>
      <c r="A2" s="35" t="s">
        <v>2</v>
      </c>
      <c r="B2" s="35"/>
      <c r="C2" s="35"/>
      <c r="D2" s="35"/>
      <c r="G2" s="35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ht="18.7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6" spans="1:19">
      <c r="A6" s="2" t="s">
        <v>38</v>
      </c>
      <c r="D6" s="2" t="s">
        <v>148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149</v>
      </c>
      <c r="M7" s="4" t="s">
        <v>150</v>
      </c>
    </row>
    <row r="9" spans="1:19">
      <c r="A9" s="41" t="s">
        <v>9</v>
      </c>
      <c r="B9" s="38" t="s">
        <v>10</v>
      </c>
      <c r="C9" s="38"/>
      <c r="D9" s="44" t="s">
        <v>11</v>
      </c>
      <c r="E9" s="46" t="s">
        <v>12</v>
      </c>
      <c r="F9" s="38"/>
      <c r="G9" s="47"/>
      <c r="H9" s="46" t="s">
        <v>13</v>
      </c>
      <c r="I9" s="38"/>
      <c r="J9" s="39"/>
      <c r="K9" s="36" t="s">
        <v>14</v>
      </c>
      <c r="L9" s="36" t="s">
        <v>15</v>
      </c>
      <c r="M9" s="38" t="s">
        <v>16</v>
      </c>
      <c r="N9" s="38"/>
      <c r="O9" s="39" t="s">
        <v>17</v>
      </c>
      <c r="P9" s="40"/>
      <c r="Q9" s="38" t="s">
        <v>18</v>
      </c>
      <c r="R9" s="41" t="s">
        <v>19</v>
      </c>
      <c r="S9" s="32" t="s">
        <v>20</v>
      </c>
    </row>
    <row r="10" spans="1:19">
      <c r="A10" s="38"/>
      <c r="B10" s="38"/>
      <c r="C10" s="38"/>
      <c r="D10" s="45"/>
      <c r="E10" s="5" t="s">
        <v>21</v>
      </c>
      <c r="F10" s="6" t="s">
        <v>22</v>
      </c>
      <c r="G10" s="7" t="s">
        <v>23</v>
      </c>
      <c r="H10" s="5" t="s">
        <v>21</v>
      </c>
      <c r="I10" s="6" t="s">
        <v>22</v>
      </c>
      <c r="J10" s="8" t="s">
        <v>23</v>
      </c>
      <c r="K10" s="33"/>
      <c r="L10" s="37"/>
      <c r="M10" s="9" t="s">
        <v>24</v>
      </c>
      <c r="N10" s="9" t="s">
        <v>25</v>
      </c>
      <c r="O10" s="9" t="s">
        <v>24</v>
      </c>
      <c r="P10" s="10" t="s">
        <v>25</v>
      </c>
      <c r="Q10" s="38"/>
      <c r="R10" s="38"/>
      <c r="S10" s="33"/>
    </row>
    <row r="11" spans="1:19" s="19" customFormat="1">
      <c r="A11" s="11">
        <v>1</v>
      </c>
      <c r="B11" s="28" t="s">
        <v>44</v>
      </c>
      <c r="C11" s="29" t="s">
        <v>26</v>
      </c>
      <c r="D11" s="27" t="s">
        <v>45</v>
      </c>
      <c r="E11" s="12">
        <v>6</v>
      </c>
      <c r="F11" s="13"/>
      <c r="G11" s="14"/>
      <c r="H11" s="14">
        <v>7</v>
      </c>
      <c r="I11" s="14"/>
      <c r="J11" s="14"/>
      <c r="K11" s="15">
        <f>(E11+H11*2)/3</f>
        <v>6.666666666666667</v>
      </c>
      <c r="L11" s="16" t="str">
        <f>IF(K11&lt;3,"","x")</f>
        <v>x</v>
      </c>
      <c r="M11" s="17">
        <v>8</v>
      </c>
      <c r="N11" s="17"/>
      <c r="O11" s="16">
        <f>IF(M11&lt;&gt;"",(K11*4+M11*6)/10,"")</f>
        <v>7.4666666666666668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7.4666666666666668</v>
      </c>
      <c r="S11" s="14"/>
    </row>
    <row r="12" spans="1:19" s="19" customFormat="1">
      <c r="A12" s="11">
        <v>2</v>
      </c>
      <c r="B12" s="28" t="s">
        <v>46</v>
      </c>
      <c r="C12" s="29" t="s">
        <v>26</v>
      </c>
      <c r="D12" s="27" t="s">
        <v>47</v>
      </c>
      <c r="E12" s="12">
        <v>8</v>
      </c>
      <c r="F12" s="13"/>
      <c r="G12" s="14"/>
      <c r="H12" s="14">
        <v>9</v>
      </c>
      <c r="I12" s="14"/>
      <c r="J12" s="14"/>
      <c r="K12" s="15">
        <f t="shared" ref="K12:K50" si="0">(E12+H12*2)/3</f>
        <v>8.6666666666666661</v>
      </c>
      <c r="L12" s="16" t="str">
        <f t="shared" ref="L12:L51" si="1">IF(K12&lt;3,"","x")</f>
        <v>x</v>
      </c>
      <c r="M12" s="17">
        <v>9</v>
      </c>
      <c r="N12" s="17"/>
      <c r="O12" s="16">
        <f t="shared" ref="O12:O50" si="2">IF(M12&lt;&gt;"",(K12*4+M12*6)/10,"")</f>
        <v>8.8666666666666654</v>
      </c>
      <c r="P12" s="16" t="str">
        <f t="shared" ref="P12:P51" si="3">IF(N12&lt;&gt;"",(K12*4+N12*6)/10,"")</f>
        <v/>
      </c>
      <c r="Q12" s="17" t="str">
        <f t="shared" ref="Q12:Q50" si="4">IF(L12="x",IF(AND(O12&gt;=5,M12&gt;=3),"x",IF(AND(P12&gt;=5,N12&gt;=3),"x","")),"")</f>
        <v>x</v>
      </c>
      <c r="R12" s="18">
        <f t="shared" ref="R12:R50" si="5">MAX(O12:P12)</f>
        <v>8.8666666666666654</v>
      </c>
      <c r="S12" s="14"/>
    </row>
    <row r="13" spans="1:19" s="19" customFormat="1">
      <c r="A13" s="11">
        <v>3</v>
      </c>
      <c r="B13" s="28" t="s">
        <v>48</v>
      </c>
      <c r="C13" s="29" t="s">
        <v>26</v>
      </c>
      <c r="D13" s="27" t="s">
        <v>49</v>
      </c>
      <c r="E13" s="12">
        <v>7</v>
      </c>
      <c r="F13" s="13"/>
      <c r="G13" s="14"/>
      <c r="H13" s="14">
        <v>6</v>
      </c>
      <c r="I13" s="14"/>
      <c r="J13" s="14"/>
      <c r="K13" s="15">
        <f t="shared" si="0"/>
        <v>6.333333333333333</v>
      </c>
      <c r="L13" s="16" t="str">
        <f t="shared" si="1"/>
        <v>x</v>
      </c>
      <c r="M13" s="17">
        <v>8</v>
      </c>
      <c r="N13" s="17"/>
      <c r="O13" s="16">
        <f t="shared" si="2"/>
        <v>7.333333333333333</v>
      </c>
      <c r="P13" s="16" t="str">
        <f t="shared" si="3"/>
        <v/>
      </c>
      <c r="Q13" s="17" t="str">
        <f t="shared" si="4"/>
        <v>x</v>
      </c>
      <c r="R13" s="18">
        <f t="shared" si="5"/>
        <v>7.333333333333333</v>
      </c>
      <c r="S13" s="14"/>
    </row>
    <row r="14" spans="1:19" s="19" customFormat="1">
      <c r="A14" s="11">
        <v>4</v>
      </c>
      <c r="B14" s="28" t="s">
        <v>50</v>
      </c>
      <c r="C14" s="29" t="s">
        <v>26</v>
      </c>
      <c r="D14" s="27" t="s">
        <v>51</v>
      </c>
      <c r="E14" s="12">
        <v>7</v>
      </c>
      <c r="F14" s="13"/>
      <c r="G14" s="14"/>
      <c r="H14" s="14">
        <v>8</v>
      </c>
      <c r="I14" s="14"/>
      <c r="J14" s="14"/>
      <c r="K14" s="15">
        <f t="shared" si="0"/>
        <v>7.666666666666667</v>
      </c>
      <c r="L14" s="16" t="str">
        <f t="shared" si="1"/>
        <v>x</v>
      </c>
      <c r="M14" s="17">
        <v>9</v>
      </c>
      <c r="N14" s="17"/>
      <c r="O14" s="16">
        <f t="shared" si="2"/>
        <v>8.4666666666666668</v>
      </c>
      <c r="P14" s="16" t="str">
        <f t="shared" si="3"/>
        <v/>
      </c>
      <c r="Q14" s="17" t="str">
        <f t="shared" si="4"/>
        <v>x</v>
      </c>
      <c r="R14" s="18">
        <f t="shared" si="5"/>
        <v>8.4666666666666668</v>
      </c>
      <c r="S14" s="14"/>
    </row>
    <row r="15" spans="1:19" s="19" customFormat="1">
      <c r="A15" s="11">
        <v>5</v>
      </c>
      <c r="B15" s="28" t="s">
        <v>52</v>
      </c>
      <c r="C15" s="29" t="s">
        <v>27</v>
      </c>
      <c r="D15" s="27" t="s">
        <v>53</v>
      </c>
      <c r="E15" s="12">
        <v>7</v>
      </c>
      <c r="F15" s="13"/>
      <c r="G15" s="14"/>
      <c r="H15" s="14">
        <v>6</v>
      </c>
      <c r="I15" s="14"/>
      <c r="J15" s="14"/>
      <c r="K15" s="15">
        <f t="shared" si="0"/>
        <v>6.333333333333333</v>
      </c>
      <c r="L15" s="16" t="str">
        <f t="shared" si="1"/>
        <v>x</v>
      </c>
      <c r="M15" s="17">
        <v>9</v>
      </c>
      <c r="N15" s="17"/>
      <c r="O15" s="16">
        <f t="shared" si="2"/>
        <v>7.9333333333333327</v>
      </c>
      <c r="P15" s="16" t="str">
        <f t="shared" si="3"/>
        <v/>
      </c>
      <c r="Q15" s="17" t="str">
        <f t="shared" si="4"/>
        <v>x</v>
      </c>
      <c r="R15" s="18">
        <f t="shared" si="5"/>
        <v>7.9333333333333327</v>
      </c>
      <c r="S15" s="14"/>
    </row>
    <row r="16" spans="1:19" s="19" customFormat="1">
      <c r="A16" s="11">
        <v>6</v>
      </c>
      <c r="B16" s="28" t="s">
        <v>54</v>
      </c>
      <c r="C16" s="29" t="s">
        <v>55</v>
      </c>
      <c r="D16" s="27" t="s">
        <v>56</v>
      </c>
      <c r="E16" s="12">
        <v>5</v>
      </c>
      <c r="F16" s="13"/>
      <c r="G16" s="14"/>
      <c r="H16" s="14">
        <v>7</v>
      </c>
      <c r="I16" s="14"/>
      <c r="J16" s="14"/>
      <c r="K16" s="15">
        <f t="shared" si="0"/>
        <v>6.333333333333333</v>
      </c>
      <c r="L16" s="16" t="str">
        <f t="shared" si="1"/>
        <v>x</v>
      </c>
      <c r="M16" s="17">
        <v>9</v>
      </c>
      <c r="N16" s="17"/>
      <c r="O16" s="16">
        <f t="shared" si="2"/>
        <v>7.9333333333333327</v>
      </c>
      <c r="P16" s="16" t="str">
        <f t="shared" si="3"/>
        <v/>
      </c>
      <c r="Q16" s="17" t="str">
        <f t="shared" si="4"/>
        <v>x</v>
      </c>
      <c r="R16" s="18">
        <f t="shared" si="5"/>
        <v>7.9333333333333327</v>
      </c>
      <c r="S16" s="14"/>
    </row>
    <row r="17" spans="1:19" s="19" customFormat="1">
      <c r="A17" s="11">
        <v>7</v>
      </c>
      <c r="B17" s="28" t="s">
        <v>57</v>
      </c>
      <c r="C17" s="29" t="s">
        <v>58</v>
      </c>
      <c r="D17" s="27" t="s">
        <v>59</v>
      </c>
      <c r="E17" s="12">
        <v>0</v>
      </c>
      <c r="F17" s="13"/>
      <c r="G17" s="14"/>
      <c r="H17" s="14">
        <v>0</v>
      </c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8" t="s">
        <v>28</v>
      </c>
      <c r="C18" s="29" t="s">
        <v>18</v>
      </c>
      <c r="D18" s="27" t="s">
        <v>60</v>
      </c>
      <c r="E18" s="12">
        <v>5</v>
      </c>
      <c r="F18" s="13"/>
      <c r="G18" s="14"/>
      <c r="H18" s="14">
        <v>5</v>
      </c>
      <c r="I18" s="14"/>
      <c r="J18" s="14"/>
      <c r="K18" s="15">
        <f t="shared" si="0"/>
        <v>5</v>
      </c>
      <c r="L18" s="16" t="str">
        <f t="shared" si="1"/>
        <v>x</v>
      </c>
      <c r="M18" s="17">
        <v>8</v>
      </c>
      <c r="N18" s="17"/>
      <c r="O18" s="16">
        <f t="shared" si="2"/>
        <v>6.8</v>
      </c>
      <c r="P18" s="16" t="str">
        <f t="shared" si="3"/>
        <v/>
      </c>
      <c r="Q18" s="17" t="str">
        <f t="shared" si="4"/>
        <v>x</v>
      </c>
      <c r="R18" s="18">
        <f t="shared" si="5"/>
        <v>6.8</v>
      </c>
      <c r="S18" s="14"/>
    </row>
    <row r="19" spans="1:19" s="19" customFormat="1">
      <c r="A19" s="11">
        <v>9</v>
      </c>
      <c r="B19" s="28" t="s">
        <v>61</v>
      </c>
      <c r="C19" s="29" t="s">
        <v>62</v>
      </c>
      <c r="D19" s="27" t="s">
        <v>63</v>
      </c>
      <c r="E19" s="12">
        <v>9</v>
      </c>
      <c r="F19" s="13"/>
      <c r="G19" s="14"/>
      <c r="H19" s="14">
        <v>8</v>
      </c>
      <c r="I19" s="14"/>
      <c r="J19" s="14"/>
      <c r="K19" s="15">
        <f t="shared" si="0"/>
        <v>8.3333333333333339</v>
      </c>
      <c r="L19" s="16" t="str">
        <f t="shared" si="1"/>
        <v>x</v>
      </c>
      <c r="M19" s="17">
        <v>8</v>
      </c>
      <c r="N19" s="17"/>
      <c r="O19" s="16">
        <f t="shared" si="2"/>
        <v>8.1333333333333346</v>
      </c>
      <c r="P19" s="16" t="str">
        <f t="shared" si="3"/>
        <v/>
      </c>
      <c r="Q19" s="17" t="str">
        <f t="shared" si="4"/>
        <v>x</v>
      </c>
      <c r="R19" s="18">
        <f t="shared" si="5"/>
        <v>8.1333333333333346</v>
      </c>
      <c r="S19" s="14"/>
    </row>
    <row r="20" spans="1:19" s="19" customFormat="1">
      <c r="A20" s="11">
        <v>10</v>
      </c>
      <c r="B20" s="28" t="s">
        <v>64</v>
      </c>
      <c r="C20" s="29" t="s">
        <v>65</v>
      </c>
      <c r="D20" s="27" t="s">
        <v>66</v>
      </c>
      <c r="E20" s="12">
        <v>0</v>
      </c>
      <c r="F20" s="13"/>
      <c r="G20" s="14"/>
      <c r="H20" s="14">
        <v>0</v>
      </c>
      <c r="I20" s="14"/>
      <c r="J20" s="14"/>
      <c r="K20" s="15">
        <f t="shared" si="0"/>
        <v>0</v>
      </c>
      <c r="L20" s="16" t="str">
        <f t="shared" si="1"/>
        <v/>
      </c>
      <c r="M20" s="17"/>
      <c r="N20" s="17"/>
      <c r="O20" s="16" t="str">
        <f t="shared" si="2"/>
        <v/>
      </c>
      <c r="P20" s="16" t="str">
        <f t="shared" si="3"/>
        <v/>
      </c>
      <c r="Q20" s="17" t="str">
        <f t="shared" si="4"/>
        <v/>
      </c>
      <c r="R20" s="18">
        <f t="shared" si="5"/>
        <v>0</v>
      </c>
      <c r="S20" s="14"/>
    </row>
    <row r="21" spans="1:19" s="19" customFormat="1">
      <c r="A21" s="11">
        <v>11</v>
      </c>
      <c r="B21" s="28" t="s">
        <v>67</v>
      </c>
      <c r="C21" s="29" t="s">
        <v>68</v>
      </c>
      <c r="D21" s="27" t="s">
        <v>69</v>
      </c>
      <c r="E21" s="12">
        <v>9</v>
      </c>
      <c r="F21" s="13"/>
      <c r="G21" s="14"/>
      <c r="H21" s="14">
        <v>8</v>
      </c>
      <c r="I21" s="14"/>
      <c r="J21" s="14"/>
      <c r="K21" s="15">
        <f t="shared" si="0"/>
        <v>8.3333333333333339</v>
      </c>
      <c r="L21" s="16" t="str">
        <f t="shared" si="1"/>
        <v>x</v>
      </c>
      <c r="M21" s="17">
        <v>8</v>
      </c>
      <c r="N21" s="17"/>
      <c r="O21" s="16">
        <f t="shared" si="2"/>
        <v>8.1333333333333346</v>
      </c>
      <c r="P21" s="16" t="str">
        <f t="shared" si="3"/>
        <v/>
      </c>
      <c r="Q21" s="17" t="str">
        <f t="shared" si="4"/>
        <v>x</v>
      </c>
      <c r="R21" s="18">
        <f t="shared" si="5"/>
        <v>8.1333333333333346</v>
      </c>
      <c r="S21" s="14"/>
    </row>
    <row r="22" spans="1:19" s="19" customFormat="1">
      <c r="A22" s="11">
        <v>12</v>
      </c>
      <c r="B22" s="28" t="s">
        <v>70</v>
      </c>
      <c r="C22" s="29" t="s">
        <v>71</v>
      </c>
      <c r="D22" s="27" t="s">
        <v>72</v>
      </c>
      <c r="E22" s="12">
        <v>0</v>
      </c>
      <c r="F22" s="13"/>
      <c r="G22" s="14"/>
      <c r="H22" s="14">
        <v>0</v>
      </c>
      <c r="I22" s="14"/>
      <c r="J22" s="14"/>
      <c r="K22" s="15">
        <f t="shared" si="0"/>
        <v>0</v>
      </c>
      <c r="L22" s="16" t="str">
        <f t="shared" si="1"/>
        <v/>
      </c>
      <c r="M22" s="17"/>
      <c r="N22" s="17"/>
      <c r="O22" s="16" t="str">
        <f t="shared" si="2"/>
        <v/>
      </c>
      <c r="P22" s="16" t="str">
        <f t="shared" si="3"/>
        <v/>
      </c>
      <c r="Q22" s="17" t="str">
        <f t="shared" si="4"/>
        <v/>
      </c>
      <c r="R22" s="18">
        <f t="shared" si="5"/>
        <v>0</v>
      </c>
      <c r="S22" s="14"/>
    </row>
    <row r="23" spans="1:19" s="19" customFormat="1">
      <c r="A23" s="11">
        <v>13</v>
      </c>
      <c r="B23" s="28" t="s">
        <v>73</v>
      </c>
      <c r="C23" s="29" t="s">
        <v>29</v>
      </c>
      <c r="D23" s="27" t="s">
        <v>74</v>
      </c>
      <c r="E23" s="12">
        <v>5</v>
      </c>
      <c r="F23" s="13"/>
      <c r="G23" s="14"/>
      <c r="H23" s="14">
        <v>7</v>
      </c>
      <c r="I23" s="14"/>
      <c r="J23" s="14"/>
      <c r="K23" s="15">
        <f t="shared" si="0"/>
        <v>6.333333333333333</v>
      </c>
      <c r="L23" s="16" t="str">
        <f t="shared" si="1"/>
        <v>x</v>
      </c>
      <c r="M23" s="17">
        <v>7</v>
      </c>
      <c r="N23" s="17"/>
      <c r="O23" s="16">
        <f t="shared" si="2"/>
        <v>6.7333333333333325</v>
      </c>
      <c r="P23" s="16" t="str">
        <f t="shared" si="3"/>
        <v/>
      </c>
      <c r="Q23" s="17" t="str">
        <f t="shared" si="4"/>
        <v>x</v>
      </c>
      <c r="R23" s="18">
        <f t="shared" si="5"/>
        <v>6.7333333333333325</v>
      </c>
      <c r="S23" s="14"/>
    </row>
    <row r="24" spans="1:19" s="19" customFormat="1">
      <c r="A24" s="11">
        <v>14</v>
      </c>
      <c r="B24" s="28" t="s">
        <v>75</v>
      </c>
      <c r="C24" s="29" t="s">
        <v>76</v>
      </c>
      <c r="D24" s="27" t="s">
        <v>77</v>
      </c>
      <c r="E24" s="12">
        <v>7</v>
      </c>
      <c r="F24" s="13"/>
      <c r="G24" s="14"/>
      <c r="H24" s="14">
        <v>7</v>
      </c>
      <c r="I24" s="14"/>
      <c r="J24" s="14"/>
      <c r="K24" s="15">
        <f t="shared" si="0"/>
        <v>7</v>
      </c>
      <c r="L24" s="16" t="str">
        <f t="shared" si="1"/>
        <v>x</v>
      </c>
      <c r="M24" s="17">
        <v>8</v>
      </c>
      <c r="N24" s="17"/>
      <c r="O24" s="16">
        <f t="shared" si="2"/>
        <v>7.6</v>
      </c>
      <c r="P24" s="16" t="str">
        <f t="shared" si="3"/>
        <v/>
      </c>
      <c r="Q24" s="17" t="str">
        <f t="shared" si="4"/>
        <v>x</v>
      </c>
      <c r="R24" s="18">
        <f t="shared" si="5"/>
        <v>7.6</v>
      </c>
      <c r="S24" s="14"/>
    </row>
    <row r="25" spans="1:19" s="19" customFormat="1">
      <c r="A25" s="11">
        <v>15</v>
      </c>
      <c r="B25" s="28" t="s">
        <v>78</v>
      </c>
      <c r="C25" s="29" t="s">
        <v>79</v>
      </c>
      <c r="D25" s="27" t="s">
        <v>80</v>
      </c>
      <c r="E25" s="12">
        <v>7</v>
      </c>
      <c r="F25" s="13"/>
      <c r="G25" s="14"/>
      <c r="H25" s="14">
        <v>8</v>
      </c>
      <c r="I25" s="14"/>
      <c r="J25" s="14"/>
      <c r="K25" s="15">
        <f t="shared" si="0"/>
        <v>7.666666666666667</v>
      </c>
      <c r="L25" s="16" t="str">
        <f t="shared" si="1"/>
        <v>x</v>
      </c>
      <c r="M25" s="17">
        <v>8</v>
      </c>
      <c r="N25" s="17"/>
      <c r="O25" s="16">
        <f t="shared" si="2"/>
        <v>7.8666666666666671</v>
      </c>
      <c r="P25" s="16" t="str">
        <f t="shared" si="3"/>
        <v/>
      </c>
      <c r="Q25" s="17" t="str">
        <f t="shared" si="4"/>
        <v>x</v>
      </c>
      <c r="R25" s="18">
        <f t="shared" si="5"/>
        <v>7.8666666666666671</v>
      </c>
      <c r="S25" s="14"/>
    </row>
    <row r="26" spans="1:19" s="19" customFormat="1">
      <c r="A26" s="11">
        <v>16</v>
      </c>
      <c r="B26" s="28" t="s">
        <v>81</v>
      </c>
      <c r="C26" s="29" t="s">
        <v>30</v>
      </c>
      <c r="D26" s="27" t="s">
        <v>82</v>
      </c>
      <c r="E26" s="12">
        <v>6</v>
      </c>
      <c r="F26" s="13"/>
      <c r="G26" s="14"/>
      <c r="H26" s="14">
        <v>8</v>
      </c>
      <c r="I26" s="14"/>
      <c r="J26" s="14"/>
      <c r="K26" s="15">
        <f t="shared" si="0"/>
        <v>7.333333333333333</v>
      </c>
      <c r="L26" s="16" t="str">
        <f t="shared" si="1"/>
        <v>x</v>
      </c>
      <c r="M26" s="17">
        <v>8</v>
      </c>
      <c r="N26" s="17"/>
      <c r="O26" s="16">
        <f t="shared" si="2"/>
        <v>7.7333333333333325</v>
      </c>
      <c r="P26" s="16" t="str">
        <f t="shared" si="3"/>
        <v/>
      </c>
      <c r="Q26" s="17" t="str">
        <f t="shared" si="4"/>
        <v>x</v>
      </c>
      <c r="R26" s="18">
        <f t="shared" si="5"/>
        <v>7.7333333333333325</v>
      </c>
      <c r="S26" s="14"/>
    </row>
    <row r="27" spans="1:19" s="19" customFormat="1">
      <c r="A27" s="11">
        <v>17</v>
      </c>
      <c r="B27" s="28" t="s">
        <v>83</v>
      </c>
      <c r="C27" s="29" t="s">
        <v>31</v>
      </c>
      <c r="D27" s="27" t="s">
        <v>84</v>
      </c>
      <c r="E27" s="12">
        <v>9</v>
      </c>
      <c r="F27" s="13"/>
      <c r="G27" s="14"/>
      <c r="H27" s="14">
        <v>8</v>
      </c>
      <c r="I27" s="14"/>
      <c r="J27" s="14"/>
      <c r="K27" s="15">
        <f t="shared" si="0"/>
        <v>8.3333333333333339</v>
      </c>
      <c r="L27" s="16" t="str">
        <f t="shared" si="1"/>
        <v>x</v>
      </c>
      <c r="M27" s="17">
        <v>8</v>
      </c>
      <c r="N27" s="17"/>
      <c r="O27" s="16">
        <f t="shared" si="2"/>
        <v>8.1333333333333346</v>
      </c>
      <c r="P27" s="16" t="str">
        <f t="shared" si="3"/>
        <v/>
      </c>
      <c r="Q27" s="17" t="str">
        <f t="shared" si="4"/>
        <v>x</v>
      </c>
      <c r="R27" s="18">
        <f t="shared" si="5"/>
        <v>8.1333333333333346</v>
      </c>
      <c r="S27" s="14"/>
    </row>
    <row r="28" spans="1:19" s="19" customFormat="1">
      <c r="A28" s="11">
        <v>18</v>
      </c>
      <c r="B28" s="28" t="s">
        <v>85</v>
      </c>
      <c r="C28" s="29" t="s">
        <v>40</v>
      </c>
      <c r="D28" s="27" t="s">
        <v>86</v>
      </c>
      <c r="E28" s="12">
        <v>7</v>
      </c>
      <c r="F28" s="13"/>
      <c r="G28" s="14"/>
      <c r="H28" s="14">
        <v>6</v>
      </c>
      <c r="I28" s="14"/>
      <c r="J28" s="14"/>
      <c r="K28" s="15">
        <f t="shared" si="0"/>
        <v>6.333333333333333</v>
      </c>
      <c r="L28" s="16" t="str">
        <f t="shared" si="1"/>
        <v>x</v>
      </c>
      <c r="M28" s="17">
        <v>8</v>
      </c>
      <c r="N28" s="17"/>
      <c r="O28" s="16">
        <f t="shared" si="2"/>
        <v>7.333333333333333</v>
      </c>
      <c r="P28" s="16" t="str">
        <f t="shared" si="3"/>
        <v/>
      </c>
      <c r="Q28" s="17" t="str">
        <f t="shared" si="4"/>
        <v>x</v>
      </c>
      <c r="R28" s="18">
        <f t="shared" si="5"/>
        <v>7.333333333333333</v>
      </c>
      <c r="S28" s="14"/>
    </row>
    <row r="29" spans="1:19" s="19" customFormat="1">
      <c r="A29" s="11">
        <v>19</v>
      </c>
      <c r="B29" s="28" t="s">
        <v>87</v>
      </c>
      <c r="C29" s="29" t="s">
        <v>88</v>
      </c>
      <c r="D29" s="27" t="s">
        <v>89</v>
      </c>
      <c r="E29" s="12">
        <v>8</v>
      </c>
      <c r="F29" s="13"/>
      <c r="G29" s="14"/>
      <c r="H29" s="14">
        <v>6</v>
      </c>
      <c r="I29" s="14"/>
      <c r="J29" s="14"/>
      <c r="K29" s="15">
        <f t="shared" si="0"/>
        <v>6.666666666666667</v>
      </c>
      <c r="L29" s="16" t="str">
        <f t="shared" si="1"/>
        <v>x</v>
      </c>
      <c r="M29" s="17">
        <v>10</v>
      </c>
      <c r="N29" s="17"/>
      <c r="O29" s="16">
        <f t="shared" si="2"/>
        <v>8.6666666666666679</v>
      </c>
      <c r="P29" s="16" t="str">
        <f t="shared" si="3"/>
        <v/>
      </c>
      <c r="Q29" s="17" t="str">
        <f t="shared" si="4"/>
        <v>x</v>
      </c>
      <c r="R29" s="18">
        <f t="shared" si="5"/>
        <v>8.6666666666666679</v>
      </c>
      <c r="S29" s="14"/>
    </row>
    <row r="30" spans="1:19" s="19" customFormat="1">
      <c r="A30" s="11">
        <v>20</v>
      </c>
      <c r="B30" s="28" t="s">
        <v>90</v>
      </c>
      <c r="C30" s="29" t="s">
        <v>91</v>
      </c>
      <c r="D30" s="27" t="s">
        <v>92</v>
      </c>
      <c r="E30" s="12">
        <v>0</v>
      </c>
      <c r="F30" s="13"/>
      <c r="G30" s="14"/>
      <c r="H30" s="14">
        <v>0</v>
      </c>
      <c r="I30" s="14"/>
      <c r="J30" s="14"/>
      <c r="K30" s="15">
        <f t="shared" si="0"/>
        <v>0</v>
      </c>
      <c r="L30" s="16" t="str">
        <f t="shared" ref="L30:L46" si="6">IF(K30&lt;3,"","x")</f>
        <v/>
      </c>
      <c r="M30" s="17"/>
      <c r="N30" s="17"/>
      <c r="O30" s="16" t="str">
        <f t="shared" ref="O30:O46" si="7">IF(M30&lt;&gt;"",(K30*4+M30*6)/10,"")</f>
        <v/>
      </c>
      <c r="P30" s="16" t="str">
        <f t="shared" ref="P30:P46" si="8">IF(N30&lt;&gt;"",(K30*4+N30*6)/10,"")</f>
        <v/>
      </c>
      <c r="Q30" s="17" t="str">
        <f t="shared" ref="Q30:Q46" si="9">IF(L30="x",IF(AND(O30&gt;=5,M30&gt;=3),"x",IF(AND(P30&gt;=5,N30&gt;=3),"x","")),"")</f>
        <v/>
      </c>
      <c r="R30" s="18">
        <f t="shared" ref="R30:R46" si="10">MAX(O30:P30)</f>
        <v>0</v>
      </c>
      <c r="S30" s="14"/>
    </row>
    <row r="31" spans="1:19" s="19" customFormat="1">
      <c r="A31" s="11">
        <v>21</v>
      </c>
      <c r="B31" s="28" t="s">
        <v>93</v>
      </c>
      <c r="C31" s="29" t="s">
        <v>94</v>
      </c>
      <c r="D31" s="27" t="s">
        <v>95</v>
      </c>
      <c r="E31" s="12">
        <v>6</v>
      </c>
      <c r="F31" s="13"/>
      <c r="G31" s="14"/>
      <c r="H31" s="14">
        <v>6</v>
      </c>
      <c r="I31" s="14"/>
      <c r="J31" s="14"/>
      <c r="K31" s="15">
        <f t="shared" si="0"/>
        <v>6</v>
      </c>
      <c r="L31" s="16" t="str">
        <f t="shared" si="6"/>
        <v>x</v>
      </c>
      <c r="M31" s="17">
        <v>8</v>
      </c>
      <c r="N31" s="17"/>
      <c r="O31" s="16">
        <f t="shared" si="7"/>
        <v>7.2</v>
      </c>
      <c r="P31" s="16" t="str">
        <f t="shared" si="8"/>
        <v/>
      </c>
      <c r="Q31" s="17" t="str">
        <f t="shared" si="9"/>
        <v>x</v>
      </c>
      <c r="R31" s="18">
        <f t="shared" si="10"/>
        <v>7.2</v>
      </c>
      <c r="S31" s="14"/>
    </row>
    <row r="32" spans="1:19" s="19" customFormat="1">
      <c r="A32" s="11">
        <v>22</v>
      </c>
      <c r="B32" s="28" t="s">
        <v>96</v>
      </c>
      <c r="C32" s="29" t="s">
        <v>97</v>
      </c>
      <c r="D32" s="27" t="s">
        <v>98</v>
      </c>
      <c r="E32" s="12">
        <v>6</v>
      </c>
      <c r="F32" s="13"/>
      <c r="G32" s="14"/>
      <c r="H32" s="14">
        <v>7</v>
      </c>
      <c r="I32" s="14"/>
      <c r="J32" s="14"/>
      <c r="K32" s="15">
        <f t="shared" si="0"/>
        <v>6.666666666666667</v>
      </c>
      <c r="L32" s="16" t="str">
        <f t="shared" si="6"/>
        <v>x</v>
      </c>
      <c r="M32" s="17">
        <v>8</v>
      </c>
      <c r="N32" s="17"/>
      <c r="O32" s="16">
        <f t="shared" si="7"/>
        <v>7.4666666666666668</v>
      </c>
      <c r="P32" s="16" t="str">
        <f t="shared" si="8"/>
        <v/>
      </c>
      <c r="Q32" s="17" t="str">
        <f t="shared" si="9"/>
        <v>x</v>
      </c>
      <c r="R32" s="18">
        <f t="shared" si="10"/>
        <v>7.4666666666666668</v>
      </c>
      <c r="S32" s="14"/>
    </row>
    <row r="33" spans="1:19" s="19" customFormat="1">
      <c r="A33" s="11">
        <v>23</v>
      </c>
      <c r="B33" s="28" t="s">
        <v>99</v>
      </c>
      <c r="C33" s="29" t="s">
        <v>100</v>
      </c>
      <c r="D33" s="27" t="s">
        <v>101</v>
      </c>
      <c r="E33" s="12">
        <v>9</v>
      </c>
      <c r="F33" s="13"/>
      <c r="G33" s="14"/>
      <c r="H33" s="14">
        <v>7</v>
      </c>
      <c r="I33" s="14"/>
      <c r="J33" s="14"/>
      <c r="K33" s="15">
        <f t="shared" si="0"/>
        <v>7.666666666666667</v>
      </c>
      <c r="L33" s="16" t="str">
        <f t="shared" si="6"/>
        <v>x</v>
      </c>
      <c r="M33" s="17">
        <v>8</v>
      </c>
      <c r="N33" s="17"/>
      <c r="O33" s="16">
        <f t="shared" si="7"/>
        <v>7.8666666666666671</v>
      </c>
      <c r="P33" s="16" t="str">
        <f t="shared" si="8"/>
        <v/>
      </c>
      <c r="Q33" s="17" t="str">
        <f t="shared" si="9"/>
        <v>x</v>
      </c>
      <c r="R33" s="18">
        <f t="shared" si="10"/>
        <v>7.8666666666666671</v>
      </c>
      <c r="S33" s="14"/>
    </row>
    <row r="34" spans="1:19" s="19" customFormat="1">
      <c r="A34" s="11">
        <v>24</v>
      </c>
      <c r="B34" s="28" t="s">
        <v>102</v>
      </c>
      <c r="C34" s="29" t="s">
        <v>103</v>
      </c>
      <c r="D34" s="27" t="s">
        <v>104</v>
      </c>
      <c r="E34" s="12">
        <v>8</v>
      </c>
      <c r="F34" s="13"/>
      <c r="G34" s="14"/>
      <c r="H34" s="14">
        <v>8</v>
      </c>
      <c r="I34" s="14"/>
      <c r="J34" s="14"/>
      <c r="K34" s="15">
        <f t="shared" si="0"/>
        <v>8</v>
      </c>
      <c r="L34" s="16" t="str">
        <f t="shared" si="6"/>
        <v>x</v>
      </c>
      <c r="M34" s="17">
        <v>8</v>
      </c>
      <c r="N34" s="17"/>
      <c r="O34" s="16">
        <f t="shared" si="7"/>
        <v>8</v>
      </c>
      <c r="P34" s="16" t="str">
        <f t="shared" si="8"/>
        <v/>
      </c>
      <c r="Q34" s="17" t="str">
        <f t="shared" si="9"/>
        <v>x</v>
      </c>
      <c r="R34" s="18">
        <f t="shared" si="10"/>
        <v>8</v>
      </c>
      <c r="S34" s="14"/>
    </row>
    <row r="35" spans="1:19" s="19" customFormat="1">
      <c r="A35" s="11">
        <v>25</v>
      </c>
      <c r="B35" s="28" t="s">
        <v>105</v>
      </c>
      <c r="C35" s="29" t="s">
        <v>106</v>
      </c>
      <c r="D35" s="27" t="s">
        <v>107</v>
      </c>
      <c r="E35" s="12">
        <v>6</v>
      </c>
      <c r="F35" s="13"/>
      <c r="G35" s="14"/>
      <c r="H35" s="14">
        <v>7</v>
      </c>
      <c r="I35" s="14"/>
      <c r="J35" s="14"/>
      <c r="K35" s="15">
        <f t="shared" si="0"/>
        <v>6.666666666666667</v>
      </c>
      <c r="L35" s="16" t="str">
        <f t="shared" si="6"/>
        <v>x</v>
      </c>
      <c r="M35" s="17">
        <v>8</v>
      </c>
      <c r="N35" s="17"/>
      <c r="O35" s="16">
        <f t="shared" si="7"/>
        <v>7.4666666666666668</v>
      </c>
      <c r="P35" s="16" t="str">
        <f t="shared" si="8"/>
        <v/>
      </c>
      <c r="Q35" s="17" t="str">
        <f t="shared" si="9"/>
        <v>x</v>
      </c>
      <c r="R35" s="18">
        <f t="shared" si="10"/>
        <v>7.4666666666666668</v>
      </c>
      <c r="S35" s="14"/>
    </row>
    <row r="36" spans="1:19" s="19" customFormat="1">
      <c r="A36" s="11">
        <v>26</v>
      </c>
      <c r="B36" s="28" t="s">
        <v>108</v>
      </c>
      <c r="C36" s="29" t="s">
        <v>109</v>
      </c>
      <c r="D36" s="27" t="s">
        <v>110</v>
      </c>
      <c r="E36" s="12">
        <v>5</v>
      </c>
      <c r="F36" s="13"/>
      <c r="G36" s="14"/>
      <c r="H36" s="14">
        <v>5</v>
      </c>
      <c r="I36" s="14"/>
      <c r="J36" s="14"/>
      <c r="K36" s="15">
        <f t="shared" si="0"/>
        <v>5</v>
      </c>
      <c r="L36" s="16" t="str">
        <f t="shared" si="6"/>
        <v>x</v>
      </c>
      <c r="M36" s="17">
        <v>7</v>
      </c>
      <c r="N36" s="17"/>
      <c r="O36" s="16">
        <f t="shared" si="7"/>
        <v>6.2</v>
      </c>
      <c r="P36" s="16" t="str">
        <f t="shared" si="8"/>
        <v/>
      </c>
      <c r="Q36" s="17" t="str">
        <f t="shared" si="9"/>
        <v>x</v>
      </c>
      <c r="R36" s="18">
        <f t="shared" si="10"/>
        <v>6.2</v>
      </c>
      <c r="S36" s="14"/>
    </row>
    <row r="37" spans="1:19" s="19" customFormat="1">
      <c r="A37" s="11">
        <v>27</v>
      </c>
      <c r="B37" s="28" t="s">
        <v>111</v>
      </c>
      <c r="C37" s="29" t="s">
        <v>112</v>
      </c>
      <c r="D37" s="27" t="s">
        <v>113</v>
      </c>
      <c r="E37" s="12">
        <v>9</v>
      </c>
      <c r="F37" s="13"/>
      <c r="G37" s="14"/>
      <c r="H37" s="14">
        <v>8</v>
      </c>
      <c r="I37" s="14"/>
      <c r="J37" s="14"/>
      <c r="K37" s="15">
        <f t="shared" si="0"/>
        <v>8.3333333333333339</v>
      </c>
      <c r="L37" s="16" t="str">
        <f t="shared" si="6"/>
        <v>x</v>
      </c>
      <c r="M37" s="17">
        <v>8</v>
      </c>
      <c r="N37" s="17"/>
      <c r="O37" s="16">
        <f t="shared" si="7"/>
        <v>8.1333333333333346</v>
      </c>
      <c r="P37" s="16" t="str">
        <f t="shared" si="8"/>
        <v/>
      </c>
      <c r="Q37" s="17" t="str">
        <f t="shared" si="9"/>
        <v>x</v>
      </c>
      <c r="R37" s="18">
        <f t="shared" si="10"/>
        <v>8.1333333333333346</v>
      </c>
      <c r="S37" s="14"/>
    </row>
    <row r="38" spans="1:19" s="19" customFormat="1">
      <c r="A38" s="11">
        <v>28</v>
      </c>
      <c r="B38" s="28" t="s">
        <v>114</v>
      </c>
      <c r="C38" s="29" t="s">
        <v>32</v>
      </c>
      <c r="D38" s="27" t="s">
        <v>115</v>
      </c>
      <c r="E38" s="12">
        <v>0</v>
      </c>
      <c r="F38" s="13"/>
      <c r="G38" s="14"/>
      <c r="H38" s="14">
        <v>0</v>
      </c>
      <c r="I38" s="14"/>
      <c r="J38" s="14"/>
      <c r="K38" s="15">
        <f t="shared" si="0"/>
        <v>0</v>
      </c>
      <c r="L38" s="16" t="str">
        <f t="shared" si="6"/>
        <v/>
      </c>
      <c r="M38" s="17"/>
      <c r="N38" s="17"/>
      <c r="O38" s="16" t="str">
        <f t="shared" si="7"/>
        <v/>
      </c>
      <c r="P38" s="16" t="str">
        <f t="shared" si="8"/>
        <v/>
      </c>
      <c r="Q38" s="17" t="str">
        <f t="shared" si="9"/>
        <v/>
      </c>
      <c r="R38" s="18">
        <f t="shared" si="10"/>
        <v>0</v>
      </c>
      <c r="S38" s="14"/>
    </row>
    <row r="39" spans="1:19" s="19" customFormat="1">
      <c r="A39" s="11">
        <v>29</v>
      </c>
      <c r="B39" s="28" t="s">
        <v>116</v>
      </c>
      <c r="C39" s="29" t="s">
        <v>32</v>
      </c>
      <c r="D39" s="27" t="s">
        <v>117</v>
      </c>
      <c r="E39" s="12">
        <v>9</v>
      </c>
      <c r="F39" s="13"/>
      <c r="G39" s="14"/>
      <c r="H39" s="14">
        <v>9</v>
      </c>
      <c r="I39" s="14"/>
      <c r="J39" s="14"/>
      <c r="K39" s="15">
        <f t="shared" si="0"/>
        <v>9</v>
      </c>
      <c r="L39" s="16" t="str">
        <f t="shared" si="6"/>
        <v>x</v>
      </c>
      <c r="M39" s="17">
        <v>7</v>
      </c>
      <c r="N39" s="17"/>
      <c r="O39" s="16">
        <f t="shared" si="7"/>
        <v>7.8</v>
      </c>
      <c r="P39" s="16" t="str">
        <f t="shared" si="8"/>
        <v/>
      </c>
      <c r="Q39" s="17" t="str">
        <f t="shared" si="9"/>
        <v>x</v>
      </c>
      <c r="R39" s="18">
        <f t="shared" si="10"/>
        <v>7.8</v>
      </c>
      <c r="S39" s="14"/>
    </row>
    <row r="40" spans="1:19" s="19" customFormat="1">
      <c r="A40" s="11">
        <v>30</v>
      </c>
      <c r="B40" s="28" t="s">
        <v>118</v>
      </c>
      <c r="C40" s="29" t="s">
        <v>119</v>
      </c>
      <c r="D40" s="27" t="s">
        <v>120</v>
      </c>
      <c r="E40" s="12">
        <v>8</v>
      </c>
      <c r="F40" s="13"/>
      <c r="G40" s="14"/>
      <c r="H40" s="14">
        <v>7</v>
      </c>
      <c r="I40" s="14"/>
      <c r="J40" s="14"/>
      <c r="K40" s="15">
        <f t="shared" si="0"/>
        <v>7.333333333333333</v>
      </c>
      <c r="L40" s="16" t="str">
        <f t="shared" si="6"/>
        <v>x</v>
      </c>
      <c r="M40" s="17">
        <v>7</v>
      </c>
      <c r="N40" s="17"/>
      <c r="O40" s="16">
        <f t="shared" si="7"/>
        <v>7.1333333333333329</v>
      </c>
      <c r="P40" s="16" t="str">
        <f t="shared" si="8"/>
        <v/>
      </c>
      <c r="Q40" s="17" t="str">
        <f t="shared" si="9"/>
        <v>x</v>
      </c>
      <c r="R40" s="18">
        <f t="shared" si="10"/>
        <v>7.1333333333333329</v>
      </c>
      <c r="S40" s="14"/>
    </row>
    <row r="41" spans="1:19" s="19" customFormat="1">
      <c r="A41" s="11">
        <v>31</v>
      </c>
      <c r="B41" s="28" t="s">
        <v>121</v>
      </c>
      <c r="C41" s="29" t="s">
        <v>122</v>
      </c>
      <c r="D41" s="27" t="s">
        <v>123</v>
      </c>
      <c r="E41" s="12">
        <v>0</v>
      </c>
      <c r="F41" s="13"/>
      <c r="G41" s="14"/>
      <c r="H41" s="14">
        <v>0</v>
      </c>
      <c r="I41" s="14"/>
      <c r="J41" s="14"/>
      <c r="K41" s="15">
        <f t="shared" si="0"/>
        <v>0</v>
      </c>
      <c r="L41" s="16" t="str">
        <f t="shared" si="6"/>
        <v/>
      </c>
      <c r="M41" s="17"/>
      <c r="N41" s="17"/>
      <c r="O41" s="16" t="str">
        <f t="shared" si="7"/>
        <v/>
      </c>
      <c r="P41" s="16" t="str">
        <f t="shared" si="8"/>
        <v/>
      </c>
      <c r="Q41" s="17" t="str">
        <f t="shared" si="9"/>
        <v/>
      </c>
      <c r="R41" s="18">
        <f t="shared" si="10"/>
        <v>0</v>
      </c>
      <c r="S41" s="14"/>
    </row>
    <row r="42" spans="1:19" s="19" customFormat="1">
      <c r="A42" s="11">
        <v>32</v>
      </c>
      <c r="B42" s="28" t="s">
        <v>116</v>
      </c>
      <c r="C42" s="29" t="s">
        <v>124</v>
      </c>
      <c r="D42" s="27" t="s">
        <v>125</v>
      </c>
      <c r="E42" s="12">
        <v>7</v>
      </c>
      <c r="F42" s="13"/>
      <c r="G42" s="14"/>
      <c r="H42" s="14">
        <v>7</v>
      </c>
      <c r="I42" s="14"/>
      <c r="J42" s="14"/>
      <c r="K42" s="15">
        <f t="shared" si="0"/>
        <v>7</v>
      </c>
      <c r="L42" s="16" t="str">
        <f t="shared" si="6"/>
        <v>x</v>
      </c>
      <c r="M42" s="17">
        <v>7</v>
      </c>
      <c r="N42" s="17"/>
      <c r="O42" s="16">
        <f t="shared" si="7"/>
        <v>7</v>
      </c>
      <c r="P42" s="16" t="str">
        <f t="shared" si="8"/>
        <v/>
      </c>
      <c r="Q42" s="17" t="str">
        <f t="shared" si="9"/>
        <v>x</v>
      </c>
      <c r="R42" s="18">
        <f t="shared" si="10"/>
        <v>7</v>
      </c>
      <c r="S42" s="14"/>
    </row>
    <row r="43" spans="1:19" s="19" customFormat="1">
      <c r="A43" s="11">
        <v>33</v>
      </c>
      <c r="B43" s="28" t="s">
        <v>126</v>
      </c>
      <c r="C43" s="29" t="s">
        <v>127</v>
      </c>
      <c r="D43" s="27" t="s">
        <v>128</v>
      </c>
      <c r="E43" s="12">
        <v>7</v>
      </c>
      <c r="F43" s="13"/>
      <c r="G43" s="14"/>
      <c r="H43" s="14">
        <v>7</v>
      </c>
      <c r="I43" s="14"/>
      <c r="J43" s="14"/>
      <c r="K43" s="15">
        <f t="shared" si="0"/>
        <v>7</v>
      </c>
      <c r="L43" s="16" t="str">
        <f t="shared" si="6"/>
        <v>x</v>
      </c>
      <c r="M43" s="17">
        <v>7</v>
      </c>
      <c r="N43" s="17"/>
      <c r="O43" s="16">
        <f t="shared" si="7"/>
        <v>7</v>
      </c>
      <c r="P43" s="16" t="str">
        <f t="shared" si="8"/>
        <v/>
      </c>
      <c r="Q43" s="17" t="str">
        <f t="shared" si="9"/>
        <v>x</v>
      </c>
      <c r="R43" s="18">
        <f t="shared" si="10"/>
        <v>7</v>
      </c>
      <c r="S43" s="14"/>
    </row>
    <row r="44" spans="1:19" s="19" customFormat="1">
      <c r="A44" s="11">
        <v>34</v>
      </c>
      <c r="B44" s="28" t="s">
        <v>129</v>
      </c>
      <c r="C44" s="29" t="s">
        <v>39</v>
      </c>
      <c r="D44" s="27" t="s">
        <v>130</v>
      </c>
      <c r="E44" s="12">
        <v>0</v>
      </c>
      <c r="F44" s="13"/>
      <c r="G44" s="14"/>
      <c r="H44" s="14">
        <v>0</v>
      </c>
      <c r="I44" s="14"/>
      <c r="J44" s="14"/>
      <c r="K44" s="15">
        <f t="shared" si="0"/>
        <v>0</v>
      </c>
      <c r="L44" s="16" t="str">
        <f t="shared" si="6"/>
        <v/>
      </c>
      <c r="M44" s="17"/>
      <c r="N44" s="17"/>
      <c r="O44" s="16" t="str">
        <f t="shared" si="7"/>
        <v/>
      </c>
      <c r="P44" s="16" t="str">
        <f t="shared" si="8"/>
        <v/>
      </c>
      <c r="Q44" s="17" t="str">
        <f t="shared" si="9"/>
        <v/>
      </c>
      <c r="R44" s="18">
        <f t="shared" si="10"/>
        <v>0</v>
      </c>
      <c r="S44" s="30" t="s">
        <v>153</v>
      </c>
    </row>
    <row r="45" spans="1:19" s="19" customFormat="1">
      <c r="A45" s="11">
        <v>35</v>
      </c>
      <c r="B45" s="28" t="s">
        <v>131</v>
      </c>
      <c r="C45" s="29" t="s">
        <v>132</v>
      </c>
      <c r="D45" s="27" t="s">
        <v>133</v>
      </c>
      <c r="E45" s="12">
        <v>5</v>
      </c>
      <c r="F45" s="13"/>
      <c r="G45" s="14"/>
      <c r="H45" s="14">
        <v>5</v>
      </c>
      <c r="I45" s="14"/>
      <c r="J45" s="14"/>
      <c r="K45" s="15">
        <f t="shared" si="0"/>
        <v>5</v>
      </c>
      <c r="L45" s="16" t="str">
        <f t="shared" si="6"/>
        <v>x</v>
      </c>
      <c r="M45" s="17">
        <v>7</v>
      </c>
      <c r="N45" s="17"/>
      <c r="O45" s="16">
        <f t="shared" si="7"/>
        <v>6.2</v>
      </c>
      <c r="P45" s="16" t="str">
        <f t="shared" si="8"/>
        <v/>
      </c>
      <c r="Q45" s="17" t="str">
        <f t="shared" si="9"/>
        <v>x</v>
      </c>
      <c r="R45" s="18">
        <f t="shared" si="10"/>
        <v>6.2</v>
      </c>
      <c r="S45" s="30"/>
    </row>
    <row r="46" spans="1:19" s="19" customFormat="1">
      <c r="A46" s="11">
        <v>36</v>
      </c>
      <c r="B46" s="28" t="s">
        <v>134</v>
      </c>
      <c r="C46" s="29" t="s">
        <v>135</v>
      </c>
      <c r="D46" s="27" t="s">
        <v>136</v>
      </c>
      <c r="E46" s="12">
        <v>0</v>
      </c>
      <c r="F46" s="13"/>
      <c r="G46" s="14"/>
      <c r="H46" s="14">
        <v>0</v>
      </c>
      <c r="I46" s="14"/>
      <c r="J46" s="14"/>
      <c r="K46" s="15">
        <f t="shared" si="0"/>
        <v>0</v>
      </c>
      <c r="L46" s="16" t="str">
        <f t="shared" si="6"/>
        <v/>
      </c>
      <c r="M46" s="17"/>
      <c r="N46" s="17"/>
      <c r="O46" s="16" t="str">
        <f t="shared" si="7"/>
        <v/>
      </c>
      <c r="P46" s="16" t="str">
        <f t="shared" si="8"/>
        <v/>
      </c>
      <c r="Q46" s="17" t="str">
        <f t="shared" si="9"/>
        <v/>
      </c>
      <c r="R46" s="18">
        <f t="shared" si="10"/>
        <v>0</v>
      </c>
      <c r="S46" s="30" t="s">
        <v>153</v>
      </c>
    </row>
    <row r="47" spans="1:19" s="19" customFormat="1">
      <c r="A47" s="11">
        <v>37</v>
      </c>
      <c r="B47" s="28" t="s">
        <v>137</v>
      </c>
      <c r="C47" s="29" t="s">
        <v>138</v>
      </c>
      <c r="D47" s="27" t="s">
        <v>139</v>
      </c>
      <c r="E47" s="12">
        <v>0</v>
      </c>
      <c r="F47" s="13"/>
      <c r="G47" s="14"/>
      <c r="H47" s="14">
        <v>0</v>
      </c>
      <c r="I47" s="14"/>
      <c r="J47" s="14"/>
      <c r="K47" s="15">
        <f t="shared" si="0"/>
        <v>0</v>
      </c>
      <c r="L47" s="16" t="str">
        <f t="shared" si="1"/>
        <v/>
      </c>
      <c r="M47" s="17"/>
      <c r="N47" s="17"/>
      <c r="O47" s="16" t="str">
        <f t="shared" si="2"/>
        <v/>
      </c>
      <c r="P47" s="16" t="str">
        <f t="shared" si="3"/>
        <v/>
      </c>
      <c r="Q47" s="17" t="str">
        <f t="shared" si="4"/>
        <v/>
      </c>
      <c r="R47" s="18">
        <f t="shared" si="5"/>
        <v>0</v>
      </c>
      <c r="S47" s="30" t="s">
        <v>153</v>
      </c>
    </row>
    <row r="48" spans="1:19" s="19" customFormat="1">
      <c r="A48" s="11">
        <v>38</v>
      </c>
      <c r="B48" s="28" t="s">
        <v>140</v>
      </c>
      <c r="C48" s="29" t="s">
        <v>141</v>
      </c>
      <c r="D48" s="27" t="s">
        <v>142</v>
      </c>
      <c r="E48" s="12">
        <v>0</v>
      </c>
      <c r="F48" s="13"/>
      <c r="G48" s="14"/>
      <c r="H48" s="14">
        <v>0</v>
      </c>
      <c r="I48" s="14"/>
      <c r="J48" s="14"/>
      <c r="K48" s="15">
        <f t="shared" si="0"/>
        <v>0</v>
      </c>
      <c r="L48" s="16" t="str">
        <f t="shared" si="1"/>
        <v/>
      </c>
      <c r="M48" s="17"/>
      <c r="N48" s="17"/>
      <c r="O48" s="16" t="str">
        <f t="shared" si="2"/>
        <v/>
      </c>
      <c r="P48" s="16" t="str">
        <f t="shared" si="3"/>
        <v/>
      </c>
      <c r="Q48" s="17" t="str">
        <f t="shared" si="4"/>
        <v/>
      </c>
      <c r="R48" s="18">
        <f t="shared" si="5"/>
        <v>0</v>
      </c>
      <c r="S48" s="30" t="s">
        <v>153</v>
      </c>
    </row>
    <row r="49" spans="1:19" s="19" customFormat="1">
      <c r="A49" s="11">
        <v>39</v>
      </c>
      <c r="B49" s="28" t="s">
        <v>143</v>
      </c>
      <c r="C49" s="29" t="s">
        <v>26</v>
      </c>
      <c r="D49" s="27" t="s">
        <v>144</v>
      </c>
      <c r="E49" s="12">
        <v>0</v>
      </c>
      <c r="F49" s="13"/>
      <c r="G49" s="14"/>
      <c r="H49" s="14">
        <v>0</v>
      </c>
      <c r="I49" s="14"/>
      <c r="J49" s="14"/>
      <c r="K49" s="15">
        <f t="shared" si="0"/>
        <v>0</v>
      </c>
      <c r="L49" s="16" t="str">
        <f t="shared" si="1"/>
        <v/>
      </c>
      <c r="M49" s="17"/>
      <c r="N49" s="17"/>
      <c r="O49" s="16" t="str">
        <f t="shared" si="2"/>
        <v/>
      </c>
      <c r="P49" s="16" t="str">
        <f t="shared" si="3"/>
        <v/>
      </c>
      <c r="Q49" s="17" t="str">
        <f t="shared" si="4"/>
        <v/>
      </c>
      <c r="R49" s="18">
        <f t="shared" si="5"/>
        <v>0</v>
      </c>
      <c r="S49" s="30" t="s">
        <v>153</v>
      </c>
    </row>
    <row r="50" spans="1:19" s="19" customFormat="1">
      <c r="A50" s="11">
        <v>40</v>
      </c>
      <c r="B50" s="28" t="s">
        <v>145</v>
      </c>
      <c r="C50" s="29" t="s">
        <v>146</v>
      </c>
      <c r="D50" s="27" t="s">
        <v>147</v>
      </c>
      <c r="E50" s="12">
        <v>0</v>
      </c>
      <c r="F50" s="13"/>
      <c r="G50" s="14"/>
      <c r="H50" s="14">
        <v>0</v>
      </c>
      <c r="I50" s="14"/>
      <c r="J50" s="14"/>
      <c r="K50" s="15">
        <f t="shared" si="0"/>
        <v>0</v>
      </c>
      <c r="L50" s="16" t="str">
        <f t="shared" si="1"/>
        <v/>
      </c>
      <c r="M50" s="17"/>
      <c r="N50" s="17"/>
      <c r="O50" s="16" t="str">
        <f t="shared" si="2"/>
        <v/>
      </c>
      <c r="P50" s="16" t="str">
        <f t="shared" si="3"/>
        <v/>
      </c>
      <c r="Q50" s="17" t="str">
        <f t="shared" si="4"/>
        <v/>
      </c>
      <c r="R50" s="18">
        <f t="shared" si="5"/>
        <v>0</v>
      </c>
      <c r="S50" s="30" t="s">
        <v>153</v>
      </c>
    </row>
    <row r="51" spans="1:19" s="19" customFormat="1">
      <c r="A51" s="11"/>
      <c r="B51" s="20"/>
      <c r="C51" s="21"/>
      <c r="D51" s="22"/>
      <c r="E51" s="12"/>
      <c r="F51" s="13"/>
      <c r="G51" s="14"/>
      <c r="H51" s="14"/>
      <c r="I51" s="14"/>
      <c r="J51" s="14"/>
      <c r="K51" s="12"/>
      <c r="L51" s="17" t="str">
        <f t="shared" si="1"/>
        <v/>
      </c>
      <c r="M51" s="17"/>
      <c r="N51" s="17"/>
      <c r="O51" s="17"/>
      <c r="P51" s="16" t="str">
        <f t="shared" si="3"/>
        <v/>
      </c>
      <c r="Q51" s="17" t="str">
        <f t="shared" ref="Q51" si="11">IF(M51&lt;3,IF(OR(N51&lt;3,N51=""),"","x"),IF(OR(N51&lt;3,N51=""),"","x"))</f>
        <v/>
      </c>
      <c r="R51" s="12"/>
      <c r="S51" s="14"/>
    </row>
    <row r="52" spans="1:19">
      <c r="B52" s="2" t="s">
        <v>33</v>
      </c>
      <c r="C52" s="23">
        <f>COUNT(A11:A51)</f>
        <v>40</v>
      </c>
    </row>
    <row r="53" spans="1:19">
      <c r="L53" s="24"/>
      <c r="M53" s="34" t="s">
        <v>152</v>
      </c>
      <c r="N53" s="34"/>
      <c r="O53" s="34"/>
      <c r="P53" s="34"/>
      <c r="Q53" s="34"/>
      <c r="R53" s="34"/>
    </row>
    <row r="54" spans="1:19">
      <c r="B54" s="2" t="s">
        <v>34</v>
      </c>
      <c r="E54" s="25" t="s">
        <v>35</v>
      </c>
      <c r="L54" s="26"/>
      <c r="M54" s="35" t="s">
        <v>36</v>
      </c>
      <c r="N54" s="35"/>
      <c r="O54" s="35"/>
      <c r="P54" s="35"/>
      <c r="Q54" s="35"/>
      <c r="R54" s="35"/>
    </row>
    <row r="58" spans="1:19">
      <c r="E58" s="1" t="s">
        <v>151</v>
      </c>
      <c r="O58" s="1" t="s">
        <v>37</v>
      </c>
    </row>
  </sheetData>
  <sheetProtection password="CE28" sheet="1" objects="1" scenarios="1"/>
  <autoFilter ref="A10:S54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53:R53"/>
    <mergeCell ref="M54:R54"/>
    <mergeCell ref="K9:K10"/>
    <mergeCell ref="L9:L10"/>
    <mergeCell ref="M9:N9"/>
    <mergeCell ref="O9:P9"/>
    <mergeCell ref="Q9:Q10"/>
    <mergeCell ref="R9:R10"/>
  </mergeCells>
  <conditionalFormatting sqref="P51:Q51">
    <cfRule type="cellIs" dxfId="7" priority="10" operator="lessThan">
      <formula>5</formula>
    </cfRule>
  </conditionalFormatting>
  <conditionalFormatting sqref="O11:Q12 O47:Q50">
    <cfRule type="cellIs" dxfId="6" priority="9" operator="lessThan">
      <formula>5</formula>
    </cfRule>
  </conditionalFormatting>
  <conditionalFormatting sqref="M11:N12 M47:N50">
    <cfRule type="cellIs" dxfId="5" priority="8" operator="lessThan">
      <formula>3</formula>
    </cfRule>
  </conditionalFormatting>
  <conditionalFormatting sqref="K11:K50">
    <cfRule type="cellIs" dxfId="4" priority="7" operator="lessThan">
      <formula>3</formula>
    </cfRule>
  </conditionalFormatting>
  <conditionalFormatting sqref="O30:Q46">
    <cfRule type="cellIs" dxfId="3" priority="6" operator="lessThan">
      <formula>5</formula>
    </cfRule>
  </conditionalFormatting>
  <conditionalFormatting sqref="M30:N46">
    <cfRule type="cellIs" dxfId="2" priority="5" operator="lessThan">
      <formula>3</formula>
    </cfRule>
  </conditionalFormatting>
  <conditionalFormatting sqref="O13:Q29">
    <cfRule type="cellIs" dxfId="1" priority="3" operator="lessThan">
      <formula>5</formula>
    </cfRule>
  </conditionalFormatting>
  <conditionalFormatting sqref="M13:N29">
    <cfRule type="cellIs" dxfId="0" priority="2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Tin hoc</vt:lpstr>
      <vt:lpstr>GDQPP1</vt:lpstr>
      <vt:lpstr>Sheet1</vt:lpstr>
      <vt:lpstr>Sheet2</vt:lpstr>
      <vt:lpstr>Sheet3</vt:lpstr>
      <vt:lpstr>GDQPP1!Print_Titles</vt:lpstr>
      <vt:lpstr>'Tin hoc'!Print_Titles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2016-01-21T00:37:01Z</cp:lastPrinted>
  <dcterms:created xsi:type="dcterms:W3CDTF">2016-01-05T01:38:39Z</dcterms:created>
  <dcterms:modified xsi:type="dcterms:W3CDTF">2016-01-21T08:56:52Z</dcterms:modified>
</cp:coreProperties>
</file>